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00" windowHeight="13065" tabRatio="94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calcPr calcId="144525"/>
</workbook>
</file>

<file path=xl/sharedStrings.xml><?xml version="1.0" encoding="utf-8"?>
<sst xmlns="http://schemas.openxmlformats.org/spreadsheetml/2006/main" count="519">
  <si>
    <t>令和2年度　財政状況資料集</t>
  </si>
  <si>
    <t>総括表（市町村）</t>
  </si>
  <si>
    <t>都道府県名</t>
  </si>
  <si>
    <t>沖縄県</t>
  </si>
  <si>
    <t>市町村類型</t>
  </si>
  <si>
    <t>Ⅴ－２</t>
  </si>
  <si>
    <t>指定団体等の指定状況</t>
  </si>
  <si>
    <t>区分</t>
  </si>
  <si>
    <t>令和2年度(千円)</t>
  </si>
  <si>
    <t>令和元年度(千円)</t>
  </si>
  <si>
    <t>令和2年度(千円･％)</t>
  </si>
  <si>
    <t>令和元年度(千円･％)</t>
  </si>
  <si>
    <t>歳入総額</t>
  </si>
  <si>
    <t>実質収支比率</t>
  </si>
  <si>
    <t>財政健全化等</t>
  </si>
  <si>
    <t>×</t>
  </si>
  <si>
    <t>歳出総額</t>
  </si>
  <si>
    <t>経常収支比率</t>
  </si>
  <si>
    <t>市町村名</t>
  </si>
  <si>
    <t>西原町</t>
  </si>
  <si>
    <t>地方交付税種地</t>
  </si>
  <si>
    <t>2-4</t>
  </si>
  <si>
    <t>財源超過</t>
  </si>
  <si>
    <t>歳入歳出差引</t>
  </si>
  <si>
    <t>　　(※1)</t>
  </si>
  <si>
    <t>首都</t>
  </si>
  <si>
    <t>翌年度に繰越すべき財源</t>
  </si>
  <si>
    <t>標準財政規模</t>
  </si>
  <si>
    <t>近畿</t>
  </si>
  <si>
    <t>実質収支</t>
  </si>
  <si>
    <t>財政力指数</t>
  </si>
  <si>
    <t>人口</t>
  </si>
  <si>
    <t>令和2年国調(人)</t>
  </si>
  <si>
    <r>
      <rPr>
        <sz val="9"/>
        <color indexed="8"/>
        <rFont val="ＭＳ ゴシック"/>
        <charset val="128"/>
      </rPr>
      <t>産業構造</t>
    </r>
    <r>
      <rPr>
        <sz val="9"/>
        <color indexed="8"/>
        <rFont val="ＭＳ ゴシック"/>
        <charset val="128"/>
      </rPr>
      <t xml:space="preserve"> </t>
    </r>
    <r>
      <rPr>
        <sz val="9"/>
        <color indexed="8"/>
        <rFont val="ＭＳ ゴシック"/>
        <charset val="128"/>
      </rPr>
      <t>(※</t>
    </r>
    <r>
      <rPr>
        <sz val="9"/>
        <color indexed="8"/>
        <rFont val="ＭＳ ゴシック"/>
        <charset val="128"/>
      </rPr>
      <t>5</t>
    </r>
    <r>
      <rPr>
        <sz val="9"/>
        <color indexed="8"/>
        <rFont val="ＭＳ ゴシック"/>
        <charset val="128"/>
      </rPr>
      <t>)</t>
    </r>
  </si>
  <si>
    <t>中部</t>
  </si>
  <si>
    <t>単年度収支</t>
  </si>
  <si>
    <t>公債費負担比率</t>
  </si>
  <si>
    <t>平成27年国調(人)</t>
  </si>
  <si>
    <t>過疎</t>
  </si>
  <si>
    <t>積立金</t>
  </si>
  <si>
    <t>健全化判断比率</t>
  </si>
  <si>
    <r>
      <rPr>
        <sz val="9"/>
        <color indexed="8"/>
        <rFont val="ＭＳ ゴシック"/>
        <charset val="128"/>
      </rPr>
      <t xml:space="preserve">増減率 </t>
    </r>
    <r>
      <rPr>
        <sz val="9"/>
        <color indexed="8"/>
        <rFont val="ＭＳ ゴシック"/>
        <charset val="128"/>
      </rPr>
      <t xml:space="preserve"> </t>
    </r>
    <r>
      <rPr>
        <sz val="9"/>
        <color indexed="8"/>
        <rFont val="ＭＳ ゴシック"/>
        <charset val="128"/>
      </rPr>
      <t>(％)</t>
    </r>
  </si>
  <si>
    <t>1.4</t>
  </si>
  <si>
    <t>山振</t>
  </si>
  <si>
    <t>繰上償還金</t>
  </si>
  <si>
    <t>　実質赤字比率</t>
  </si>
  <si>
    <t>-</t>
  </si>
  <si>
    <t>住民基本台帳人口
 (※7)</t>
  </si>
  <si>
    <t>令03.01.01(人)</t>
  </si>
  <si>
    <t>平成27年国調</t>
  </si>
  <si>
    <t>平成22年国調</t>
  </si>
  <si>
    <t>低開発</t>
  </si>
  <si>
    <t>積立金取崩し額</t>
  </si>
  <si>
    <t>　連結実質赤字比率</t>
  </si>
  <si>
    <t>うち日本人(人)</t>
  </si>
  <si>
    <t>第1次</t>
  </si>
  <si>
    <t>指数表選定</t>
  </si>
  <si>
    <t>○</t>
  </si>
  <si>
    <t>実質単年度収支</t>
  </si>
  <si>
    <t>　実質公債費比率</t>
  </si>
  <si>
    <t>令02.01.01(人)</t>
  </si>
  <si>
    <t>　将来負担比率</t>
  </si>
  <si>
    <t>第2次</t>
  </si>
  <si>
    <t>基準財政収入額</t>
  </si>
  <si>
    <r>
      <rPr>
        <sz val="9"/>
        <color indexed="8"/>
        <rFont val="ＭＳ ゴシック"/>
        <charset val="128"/>
      </rPr>
      <t>資金不足比率 (※</t>
    </r>
    <r>
      <rPr>
        <sz val="9"/>
        <color indexed="8"/>
        <rFont val="ＭＳ ゴシック"/>
        <charset val="128"/>
      </rPr>
      <t>4</t>
    </r>
    <r>
      <rPr>
        <sz val="9"/>
        <color indexed="8"/>
        <rFont val="ＭＳ ゴシック"/>
        <charset val="128"/>
      </rPr>
      <t>)</t>
    </r>
  </si>
  <si>
    <t>増減率  (％)</t>
  </si>
  <si>
    <t>0.0</t>
  </si>
  <si>
    <t>基準財政需要額</t>
  </si>
  <si>
    <t>うち日本人(％)</t>
  </si>
  <si>
    <t>0.3</t>
  </si>
  <si>
    <t>第3次</t>
  </si>
  <si>
    <t>標準税収入額等</t>
  </si>
  <si>
    <t>面積 (k㎡)</t>
  </si>
  <si>
    <t>経常経費充当一般財源等</t>
  </si>
  <si>
    <t>人口密度 (人/k㎡)</t>
  </si>
  <si>
    <t>歳入一般財源等</t>
  </si>
  <si>
    <t>世帯数 (世帯)</t>
  </si>
  <si>
    <t>職員の状況</t>
  </si>
  <si>
    <t>特別職等</t>
  </si>
  <si>
    <t>定数</t>
  </si>
  <si>
    <t>1人あたり平均
給料月額(百円)</t>
  </si>
  <si>
    <t>一般職員等(※6)</t>
  </si>
  <si>
    <t>職員数
(人)</t>
  </si>
  <si>
    <t>給料月額
(百円)</t>
  </si>
  <si>
    <t>地方債現在高</t>
  </si>
  <si>
    <t>市区町村長</t>
  </si>
  <si>
    <t>一般職員</t>
  </si>
  <si>
    <t>　うち公的資金</t>
  </si>
  <si>
    <t>副市区町村長</t>
  </si>
  <si>
    <t>　うち消防職員</t>
  </si>
  <si>
    <t>債務負担行為額（支出予定額）</t>
  </si>
  <si>
    <t>教育長</t>
  </si>
  <si>
    <t>　うち技能労務職員</t>
  </si>
  <si>
    <t>収益事業収入</t>
  </si>
  <si>
    <t>議会議長</t>
  </si>
  <si>
    <t>教育公務員</t>
  </si>
  <si>
    <t>土地開発基金現在高</t>
  </si>
  <si>
    <t>議会副議長</t>
  </si>
  <si>
    <t>臨時職員</t>
  </si>
  <si>
    <t>積立金
現在高</t>
  </si>
  <si>
    <t>財政調整基金</t>
  </si>
  <si>
    <t>議会議員</t>
  </si>
  <si>
    <t>合計</t>
  </si>
  <si>
    <t>減債基金</t>
  </si>
  <si>
    <t>ラスパイレス指数</t>
  </si>
  <si>
    <t>その他特定目的基金</t>
  </si>
  <si>
    <t>一般会計等の一覧</t>
  </si>
  <si>
    <t>事業会計の一覧</t>
  </si>
  <si>
    <t>公営企業（法適）の一覧</t>
  </si>
  <si>
    <t>公営企業（法非適）の一覧</t>
  </si>
  <si>
    <t>関係する一部事務組合等一覧</t>
  </si>
  <si>
    <t>地方公社・第三セクター等一覧</t>
  </si>
  <si>
    <t>項番</t>
  </si>
  <si>
    <t>会計名</t>
  </si>
  <si>
    <t>組合等名</t>
  </si>
  <si>
    <t>団体名</t>
  </si>
  <si>
    <r>
      <rPr>
        <sz val="9"/>
        <color indexed="8"/>
        <rFont val="ＭＳ ゴシック"/>
        <charset val="128"/>
      </rPr>
      <t>(※</t>
    </r>
    <r>
      <rPr>
        <sz val="9"/>
        <color indexed="8"/>
        <rFont val="ＭＳ ゴシック"/>
        <charset val="128"/>
      </rPr>
      <t>3</t>
    </r>
    <r>
      <rPr>
        <sz val="9"/>
        <color indexed="8"/>
        <rFont val="ＭＳ ゴシック"/>
        <charset val="128"/>
      </rPr>
      <t>)</t>
    </r>
  </si>
  <si>
    <t>（注釈）</t>
  </si>
  <si>
    <t>※1：経常収支比率の( )内の数値は、令和元年度は「減収補塡債（特例分）」及び「臨時財政対策債」を、令和2年度は「減収補塡債（特例分）」「猶予特例債」及び「臨時財政対策債」を除いて算出したものである。</t>
  </si>
  <si>
    <t>※2：各会計の一覧は主な会計（10会計まで）を記載している。</t>
  </si>
  <si>
    <t>※3：地方公共団体が損失補塡等を行っている出資法人で、健全化法の算出対象となっている団体については、「地方公社・第三セクター等」の団体名に○印を付与している。</t>
  </si>
  <si>
    <t>※4：資金不足比率欄には、資金が不足している会計のみ記載している。</t>
  </si>
  <si>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</si>
  <si>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</si>
  <si>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</si>
  <si>
    <t>令和2年度</t>
  </si>
  <si>
    <t>沖縄県西原町</t>
  </si>
  <si>
    <t>(1) 普通会計の状況（市町村）</t>
  </si>
  <si>
    <t>歳入の状況（単位 千円・％）</t>
  </si>
  <si>
    <t>地方税の状況（単位 千円・％）</t>
  </si>
  <si>
    <t>歳出の状況（単位 千円・％）</t>
  </si>
  <si>
    <t>決算額</t>
  </si>
  <si>
    <t>構成比</t>
  </si>
  <si>
    <t>経常一般財源等</t>
  </si>
  <si>
    <t>収入済額</t>
  </si>
  <si>
    <t>超過課税分</t>
  </si>
  <si>
    <t>目的別歳出の状況（単位 千円・％）</t>
  </si>
  <si>
    <t>地方税</t>
  </si>
  <si>
    <t>普通税</t>
  </si>
  <si>
    <t>決算額 (A)</t>
  </si>
  <si>
    <t>(A)のうち普通建設事業費</t>
  </si>
  <si>
    <t>(A)のうち充当一般財源等</t>
  </si>
  <si>
    <t>地方譲与税</t>
  </si>
  <si>
    <t>　法定普通税</t>
  </si>
  <si>
    <t>議会費</t>
  </si>
  <si>
    <t>利子割交付金</t>
  </si>
  <si>
    <t>　　市町村民税</t>
  </si>
  <si>
    <t>総務費</t>
  </si>
  <si>
    <t>配当割交付金</t>
  </si>
  <si>
    <t>　　　個人均等割</t>
  </si>
  <si>
    <t>民生費</t>
  </si>
  <si>
    <t>株式等譲渡所得割交付金</t>
  </si>
  <si>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</si>
  <si>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</si>
  <si>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</si>
  <si>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</si>
  <si>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</si>
  <si>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</si>
  <si>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</si>
  <si>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</si>
  <si>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</si>
  <si>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</si>
  <si>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</si>
  <si>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</si>
  <si>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</si>
  <si>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</si>
  <si>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</si>
  <si>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</si>
  <si>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</si>
  <si>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</si>
  <si>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</si>
  <si>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</si>
  <si>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</si>
  <si>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</si>
  <si>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</si>
  <si>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法人事業税交付金</t>
  </si>
  <si>
    <t>　　特別土地保有税</t>
  </si>
  <si>
    <t>公債費</t>
  </si>
  <si>
    <t>地方特例交付金</t>
  </si>
  <si>
    <t>　法定外普通税</t>
  </si>
  <si>
    <t>諸支出金</t>
  </si>
  <si>
    <t>　個人住民税減収補塡特例交付金</t>
  </si>
  <si>
    <t>目的税</t>
  </si>
  <si>
    <t>前年度繰上充用金</t>
  </si>
  <si>
    <t>　自動車税減収補塡特例交付金</t>
  </si>
  <si>
    <t>　法定目的税</t>
  </si>
  <si>
    <t>歳出合計</t>
  </si>
  <si>
    <t>　軽自動車税減収補塡特例交付金</t>
  </si>
  <si>
    <t>　　入湯税</t>
  </si>
  <si>
    <t>地方交付税</t>
  </si>
  <si>
    <t>　　事業所税</t>
  </si>
  <si>
    <t>性質別歳出の状況（単位 千円・％）</t>
  </si>
  <si>
    <t>　普通交付税</t>
  </si>
  <si>
    <t>　　都市計画税</t>
  </si>
  <si>
    <t>充当一般財源等</t>
  </si>
  <si>
    <t>　特別交付税</t>
  </si>
  <si>
    <t>　　水利地益税等</t>
  </si>
  <si>
    <t>義務的経費計</t>
  </si>
  <si>
    <t>　震災復興特別交付税</t>
  </si>
  <si>
    <t>　法定外目的税</t>
  </si>
  <si>
    <t>　人件費</t>
  </si>
  <si>
    <t>(一般財源計)</t>
  </si>
  <si>
    <t>旧法による税</t>
  </si>
  <si>
    <t>　　うち職員給</t>
  </si>
  <si>
    <t>交通安全対策特別交付金</t>
  </si>
  <si>
    <t>　扶助費</t>
  </si>
  <si>
    <t>分担金・負担金</t>
  </si>
  <si>
    <t>　公債費</t>
  </si>
  <si>
    <t>使用料</t>
  </si>
  <si>
    <t>内訳</t>
  </si>
  <si>
    <t>元利償還金</t>
  </si>
  <si>
    <t>手数料</t>
  </si>
  <si>
    <t>令和元年度</t>
  </si>
  <si>
    <t>　うち元金</t>
  </si>
  <si>
    <t>国庫支出金</t>
  </si>
  <si>
    <t>徴収率
(％)</t>
  </si>
  <si>
    <t>現年</t>
  </si>
  <si>
    <t>　うち利子</t>
  </si>
  <si>
    <t>国有提供交付金(特別区財調交付金)</t>
  </si>
  <si>
    <t>・計</t>
  </si>
  <si>
    <t>市町村民税</t>
  </si>
  <si>
    <t>一時借入金利子</t>
  </si>
  <si>
    <t>都道府県支出金</t>
  </si>
  <si>
    <t>純固定資産税</t>
  </si>
  <si>
    <t>その他の経費</t>
  </si>
  <si>
    <t>財産収入</t>
  </si>
  <si>
    <t>　物件費</t>
  </si>
  <si>
    <t>寄附金</t>
  </si>
  <si>
    <t>公営事業等への繰出</t>
  </si>
  <si>
    <t>国民健康保険事業会計の状況</t>
  </si>
  <si>
    <t>　維持補修費</t>
  </si>
  <si>
    <t>繰入金</t>
  </si>
  <si>
    <t>　補助費等</t>
  </si>
  <si>
    <t>繰越金</t>
  </si>
  <si>
    <t>下水道</t>
  </si>
  <si>
    <t>再差引収支</t>
  </si>
  <si>
    <t>　　うち一部事務組合負担金</t>
  </si>
  <si>
    <t>諸収入</t>
  </si>
  <si>
    <t>宅地造成</t>
  </si>
  <si>
    <t>加入世帯数(世帯)</t>
  </si>
  <si>
    <t>　繰出金</t>
  </si>
  <si>
    <t>地方債</t>
  </si>
  <si>
    <t>上水道</t>
  </si>
  <si>
    <t>被保険者数(人)</t>
  </si>
  <si>
    <t>　積立金</t>
  </si>
  <si>
    <t>　うち減収補塡債(特例分)</t>
  </si>
  <si>
    <t>工業用水道</t>
  </si>
  <si>
    <t>被保険者
1人当り</t>
  </si>
  <si>
    <t>保険税(料)収入額</t>
  </si>
  <si>
    <t>　投資・出資金・貸付金</t>
  </si>
  <si>
    <t>　うち猶予特例債</t>
  </si>
  <si>
    <t>国民健康保険</t>
  </si>
  <si>
    <t>　前年度繰上充用金</t>
  </si>
  <si>
    <t>　うち臨時財政対策債</t>
  </si>
  <si>
    <t>その他</t>
  </si>
  <si>
    <t>保険給付費</t>
  </si>
  <si>
    <t>投資的経費計</t>
  </si>
  <si>
    <t>歳入合計</t>
  </si>
  <si>
    <t>　　うち人件費</t>
  </si>
  <si>
    <t>普通建設事業費</t>
  </si>
  <si>
    <t>(注釈)</t>
  </si>
  <si>
    <t>　うち補助</t>
  </si>
  <si>
    <t>　　普通建設事業費の補助事業費には受託事業費のうちの補助事業費を含み、</t>
  </si>
  <si>
    <t>　うち単独</t>
  </si>
  <si>
    <t>　単独事業費には同級他団体施行事業負担金及び受託事業費のうちの単独事業費を含む。</t>
  </si>
  <si>
    <t>災害復旧事業費</t>
  </si>
  <si>
    <t>失業対策事業費</t>
  </si>
  <si>
    <t>(2)各会計、関係団体の財政状況及び健全化判断比率（市町村）</t>
  </si>
  <si>
    <t>一般会計等の財政状況（単位：百万円）</t>
  </si>
  <si>
    <t>地方公社・第三セクター等の経営状況及び地方公共団体の財政的支援の状況（単位：百万円）</t>
  </si>
  <si>
    <t>歳入</t>
  </si>
  <si>
    <t>歳出</t>
  </si>
  <si>
    <t>形式収支</t>
  </si>
  <si>
    <t>他会計等
からの
繰入金</t>
  </si>
  <si>
    <t>地方債
現在高</t>
  </si>
  <si>
    <t>備考</t>
  </si>
  <si>
    <t>地方公社・第三セクター等名</t>
  </si>
  <si>
    <t>経常損益</t>
  </si>
  <si>
    <t>純資産又は
正味財産</t>
  </si>
  <si>
    <t>当該団体
からの
出資金</t>
  </si>
  <si>
    <t>当該団体
からの
補助金</t>
  </si>
  <si>
    <t>当該団体
からの
貸付金</t>
  </si>
  <si>
    <t>当該団体からの債務保証に係る債務残高</t>
  </si>
  <si>
    <t>当該団体からの損失補償に係る債務残高</t>
  </si>
  <si>
    <t>一般会計等
負担見込額</t>
  </si>
  <si>
    <t>一般会計</t>
  </si>
  <si>
    <t>沖縄県町村土地開発公社</t>
  </si>
  <si>
    <t>実質赤字額</t>
  </si>
  <si>
    <t>計</t>
  </si>
  <si>
    <t>一般会計等（純計）</t>
  </si>
  <si>
    <t>　※一般会計等（純計）は、各会計の相互間の繰入・繰出等の重複を控除したものであり、各会計の合計と一致しない場合がある。</t>
  </si>
  <si>
    <t>公営企業会計等の財政状況（単位：百万円）</t>
  </si>
  <si>
    <t>総収益
（歳入）</t>
  </si>
  <si>
    <t>総費用
（歳出）</t>
  </si>
  <si>
    <t>純損益
（形式収支）</t>
  </si>
  <si>
    <t>資金剰余額
/不足額
（実質収支）</t>
  </si>
  <si>
    <t>企業債
（地方債）
現在高</t>
  </si>
  <si>
    <t>左のうち
一般会計等
繰入見込額</t>
  </si>
  <si>
    <t>資金不足
比率</t>
  </si>
  <si>
    <t>国民健康保険特別会計</t>
  </si>
  <si>
    <t>後期高齢者医療特別会計</t>
  </si>
  <si>
    <t>水道事業会計</t>
  </si>
  <si>
    <t>法適用企業</t>
  </si>
  <si>
    <t>下水道事業会計</t>
  </si>
  <si>
    <t>土地区画整理事業特別会計</t>
  </si>
  <si>
    <t>法非適用企業</t>
  </si>
  <si>
    <t>連結実質赤字額</t>
  </si>
  <si>
    <t>公営企業会計等</t>
  </si>
  <si>
    <t>関係する一部事務組合等の財政状況（単位：百万円）</t>
  </si>
  <si>
    <t>一部事務組合等名</t>
  </si>
  <si>
    <t>左のうち
一般会計等
負担見込額</t>
  </si>
  <si>
    <t>東部消防組合　一般会計　</t>
  </si>
  <si>
    <t>南部広域行政組合　一般会計</t>
  </si>
  <si>
    <t>基金からの繰入</t>
  </si>
  <si>
    <t>南部広域行政組合公共用地先行取得事業特別会計</t>
  </si>
  <si>
    <t>南部広域行政組合糸豊環境衛生事業特別会計</t>
  </si>
  <si>
    <t>南部広域行政組合東部環境衛生事業特別会計</t>
  </si>
  <si>
    <t>南部広域行政組合島尻環境衛生事業特別会計</t>
  </si>
  <si>
    <t>沖縄県市町村総合事務組合</t>
  </si>
  <si>
    <t>沖縄県町村交通災害共済組合</t>
  </si>
  <si>
    <t>中部広域市町村圏事務組合　一般会計</t>
  </si>
  <si>
    <t>中部広域市町村圏事務組合　特別会計</t>
  </si>
  <si>
    <t>後期高齢者医療広域連合　一般会計</t>
  </si>
  <si>
    <t>後期高齢者医療広域連合　特別会計</t>
  </si>
  <si>
    <t>沖縄県市町村自治会館管理組合</t>
  </si>
  <si>
    <t>沖縄県介護保険広域連合　一般会計</t>
  </si>
  <si>
    <t>沖縄県介護保険広域連合　特別会計</t>
  </si>
  <si>
    <t>一部事務組合等</t>
  </si>
  <si>
    <t>地方公社・第三セクター等</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</si>
  <si>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</si>
  <si>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</si>
  <si>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</si>
  <si>
    <t>将来負担の状況</t>
  </si>
  <si>
    <t>実質公債費比率　　（千円・％）</t>
  </si>
  <si>
    <t>将来負担比率　　（千円・％）</t>
  </si>
  <si>
    <t>平成30年度</t>
  </si>
  <si>
    <t>分母比</t>
  </si>
  <si>
    <t>将来負担額</t>
  </si>
  <si>
    <t xml:space="preserve">一般会計等に係る地方債の現在高 </t>
  </si>
  <si>
    <t>債務負担行為</t>
  </si>
  <si>
    <t>PFI事業に係るもの</t>
  </si>
  <si>
    <t>減債基金積立不足算定額</t>
  </si>
  <si>
    <t xml:space="preserve">債務負担行為に基づく支出予定額 </t>
  </si>
  <si>
    <t>いわゆる五省協定等に係るもの</t>
  </si>
  <si>
    <t>準元利償還金</t>
  </si>
  <si>
    <t>満期一括償還地方債に係る年度割相当額</t>
  </si>
  <si>
    <t xml:space="preserve">公営企業債等繰入見込額 </t>
  </si>
  <si>
    <t>国営土地改良事業に係るもの</t>
  </si>
  <si>
    <t>公営企業債の元利償還金
に対する繰入金</t>
  </si>
  <si>
    <t xml:space="preserve">組合等負担等見込額 </t>
  </si>
  <si>
    <t>森林総合研究所等が行う事業に係るもの</t>
  </si>
  <si>
    <t>組合等が起こした地方債の元利
償還金に対する負担金等</t>
  </si>
  <si>
    <t xml:space="preserve">退職手当負担見込額 </t>
  </si>
  <si>
    <t>地方公務員等共済組合に係るもの</t>
  </si>
  <si>
    <t>債務負担行為に基づく支出額（公債費に準ずるもの）</t>
  </si>
  <si>
    <t xml:space="preserve">設立法人等の負債額等負担見込額 </t>
  </si>
  <si>
    <t>依頼土地の買い戻しに係るもの</t>
  </si>
  <si>
    <t>一時借入金の利子</t>
  </si>
  <si>
    <t>　うち、健全化法施行規則附則第三条に係る負担見込額</t>
  </si>
  <si>
    <t>社会福祉法人の施設建設費に係るもの</t>
  </si>
  <si>
    <t>(Ａ)</t>
  </si>
  <si>
    <t xml:space="preserve">連結実質赤字額 </t>
  </si>
  <si>
    <t>損失補償・債務保証の履行に係るもの</t>
  </si>
  <si>
    <t xml:space="preserve">組合等連結実質赤字額負担見込額 </t>
  </si>
  <si>
    <t>引き受けた債務の履行に係るもの</t>
  </si>
  <si>
    <t>(Ｅ)</t>
  </si>
  <si>
    <t>その他上記に準ずるもの</t>
  </si>
  <si>
    <t>充当可能
財源等</t>
  </si>
  <si>
    <t xml:space="preserve">充当可能基金 </t>
  </si>
  <si>
    <t>企業債等
繰入見込額</t>
  </si>
  <si>
    <t>国営土地改良事業・森林総合研究所等が行う事業に係るもの</t>
  </si>
  <si>
    <t xml:space="preserve">充当可能特定歳入 </t>
  </si>
  <si>
    <t xml:space="preserve">基準財政需要額算入見込額 </t>
  </si>
  <si>
    <t>(Ｆ)</t>
  </si>
  <si>
    <t>将来負担比率（(Ｅ)－(Ｆ)）／（(Ｃ)－(Ｄ)）×１００</t>
  </si>
  <si>
    <t>その他の会計</t>
  </si>
  <si>
    <t>公社・
三セク等</t>
  </si>
  <si>
    <t>地方道路公社に係る将来負担額</t>
  </si>
  <si>
    <t>土地開発公社に係る将来負担額</t>
  </si>
  <si>
    <t>利子補給に係るもの</t>
  </si>
  <si>
    <t>早期健全化基準</t>
  </si>
  <si>
    <t>財政再生基準</t>
  </si>
  <si>
    <t>地方独立行政法人に係る将来負担額</t>
  </si>
  <si>
    <t>特定財源の額</t>
  </si>
  <si>
    <t>(Ｂ)</t>
  </si>
  <si>
    <t>実質赤字比率</t>
  </si>
  <si>
    <t>その他第三セクター等に係る将来負担額</t>
  </si>
  <si>
    <t>(Ｃ)</t>
  </si>
  <si>
    <t>連結実質赤字比率</t>
  </si>
  <si>
    <t>算入公債費等の額</t>
  </si>
  <si>
    <t>(Ｄ)</t>
  </si>
  <si>
    <t>実質公債費比率</t>
  </si>
  <si>
    <t>(Ｃ)－(Ｄ)</t>
  </si>
  <si>
    <t>将来負担比率</t>
  </si>
  <si>
    <t>実質公債費比率
（(Ａ)－((Ｂ)＋(Ｄ))）／（(Ｃ)－(Ｄ)）×１００</t>
  </si>
  <si>
    <t>(単年度)</t>
  </si>
  <si>
    <t>(3ヵ年平均)</t>
  </si>
  <si>
    <t xml:space="preserve"> </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</si>
  <si>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</si>
  <si>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</si>
  <si>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</si>
  <si>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</si>
  <si>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</si>
  <si>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</si>
  <si>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</si>
  <si>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</si>
  <si>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</si>
  <si>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</si>
  <si>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</si>
  <si>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</si>
  <si>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</si>
  <si>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</si>
  <si>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参考</t>
  </si>
  <si>
    <t>当該団体</t>
  </si>
  <si>
    <t>類似団体平均</t>
  </si>
  <si>
    <t>対比（差引）</t>
  </si>
  <si>
    <t>人口1,000人当たり職員数（人）</t>
  </si>
  <si>
    <t>（注）人口については、各調査対象年度の1月1日現在の住民基本台帳に登載されている人口に基づいている。</t>
  </si>
  <si>
    <t>公債費及び公債費に準ずる費用の分析</t>
  </si>
  <si>
    <t>公債費及び公債費に準ずる費用（実質公債費比率の構成要素）</t>
  </si>
  <si>
    <t>元利償還金の額
（繰上償還額等を除く）</t>
  </si>
  <si>
    <t>積立不足額を考慮して算定した額</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</si>
  <si>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</si>
  <si>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</si>
  <si>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</si>
  <si>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</si>
  <si>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</si>
  <si>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</si>
  <si>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</si>
  <si>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</si>
  <si>
    <t>（参考）　普通建設事業費の分析</t>
  </si>
  <si>
    <t>人口１人当たり決算額</t>
  </si>
  <si>
    <t>当該団体(円)</t>
  </si>
  <si>
    <t>増減率(%)(A)</t>
  </si>
  <si>
    <t>類似団体平均(円)</t>
  </si>
  <si>
    <t>増減率(%)(B)</t>
  </si>
  <si>
    <t>(A)-(B)</t>
  </si>
  <si>
    <t xml:space="preserve"> H28</t>
  </si>
  <si>
    <t>うち単独分</t>
  </si>
  <si>
    <t xml:space="preserve"> H29</t>
  </si>
  <si>
    <t xml:space="preserve"> H30</t>
  </si>
  <si>
    <t xml:space="preserve"> R01</t>
  </si>
  <si>
    <t xml:space="preserve"> R02</t>
  </si>
  <si>
    <t xml:space="preserve"> 過去５年間平均</t>
  </si>
  <si>
    <t>標準財政規模比（％）</t>
  </si>
  <si>
    <t>年度</t>
  </si>
  <si>
    <t>H28</t>
  </si>
  <si>
    <t>H29</t>
  </si>
  <si>
    <t>H30</t>
  </si>
  <si>
    <t>R01</t>
  </si>
  <si>
    <t>R02</t>
  </si>
  <si>
    <t>財政調整基金残高</t>
  </si>
  <si>
    <t>実質収支額</t>
  </si>
  <si>
    <t>▲ 3.82</t>
  </si>
  <si>
    <t>▲ 0.32</t>
  </si>
  <si>
    <t>▲ 2.16</t>
  </si>
  <si>
    <t>会計</t>
  </si>
  <si>
    <t>▲ 12.74</t>
  </si>
  <si>
    <t>▲ 14.55</t>
  </si>
  <si>
    <t>▲ 13.99</t>
  </si>
  <si>
    <t>▲ 12.94</t>
  </si>
  <si>
    <t>▲ 9.77</t>
  </si>
  <si>
    <t>その他会計（赤字）</t>
  </si>
  <si>
    <t>その他会計（黒字）</t>
  </si>
  <si>
    <t>※令和3年度中に市町村合併した団体で、合併前の団体ごとの決算に基づく連結実質赤字比率を算出していない団体については、グラフを表記しない。</t>
  </si>
  <si>
    <t>（百万円）</t>
  </si>
  <si>
    <t>分子の構造</t>
  </si>
  <si>
    <t>元利償還金等(A)</t>
  </si>
  <si>
    <t>減債基金積立不足算定額※2</t>
  </si>
  <si>
    <t>公営企業債の元利償還金に対する繰入金</t>
  </si>
  <si>
    <t>組合等が起こした地方債の元利償還金に対する負担金等</t>
  </si>
  <si>
    <t>債務負担行為に基づく支出額</t>
  </si>
  <si>
    <t>算入公債費等(B)</t>
  </si>
  <si>
    <t>算入公債費等</t>
  </si>
  <si>
    <t>(A)－(B)</t>
  </si>
  <si>
    <t>実質公債費比率の分子</t>
  </si>
  <si>
    <t>※1 令和3年度中に市町村合併した団体で、合併前の団体ごとの決算に基づく実質公債費比率を算出していない団体については、グラフを表記しない。</t>
  </si>
  <si>
    <t>（参考）</t>
  </si>
  <si>
    <t>H27末</t>
  </si>
  <si>
    <t>H28末</t>
  </si>
  <si>
    <t>H29末</t>
  </si>
  <si>
    <t>H30末</t>
  </si>
  <si>
    <t>R01末</t>
  </si>
  <si>
    <t>※2　減債基金
　　積立状況等</t>
  </si>
  <si>
    <r>
      <rPr>
        <sz val="13"/>
        <color theme="1"/>
        <rFont val="ＭＳ ゴシック"/>
        <charset val="128"/>
      </rPr>
      <t>減債基金残高</t>
    </r>
    <r>
      <rPr>
        <sz val="11"/>
        <color theme="1"/>
        <rFont val="ＭＳ ゴシック"/>
        <charset val="128"/>
      </rPr>
      <t>（注）</t>
    </r>
  </si>
  <si>
    <t>減債基金積立相当額</t>
  </si>
  <si>
    <t>（注）減債基金残高のうち、実質公債費比率の算定に用いる満期一括償還地方債の償還の財源として積み立てた額に係るもののみを記入。</t>
  </si>
  <si>
    <t>　　　減債基金積立金の年度を超えた一般会計又は特別会計への貸付額は控除して記入。</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</si>
  <si>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</si>
  <si>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</si>
  <si>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</si>
  <si>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</si>
  <si>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</si>
  <si>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</si>
  <si>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</si>
  <si>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</si>
  <si>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組合等連結実質赤字額負担見込額</t>
  </si>
  <si>
    <t>充当可能財源等(B)</t>
  </si>
  <si>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</si>
  <si>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</si>
  <si>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</si>
  <si>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</si>
  <si>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</si>
  <si>
    <t>特別会計繰出準備基金</t>
  </si>
  <si>
    <t>公共施設修繕等基金</t>
  </si>
  <si>
    <t>職員退職手当特別負担金基金</t>
  </si>
  <si>
    <t>町立小中学校体育館長寿命化基金</t>
  </si>
  <si>
    <t>新設学校用地等土地開発基金</t>
  </si>
  <si>
    <t>基金残高合計</t>
  </si>
  <si>
    <t>類似団体内平均(円)</t>
  </si>
  <si>
    <t>実質収支比率等に係る経年分析</t>
  </si>
  <si>
    <t>連結実質赤字比率に係る赤字・黒字の構成分析</t>
  </si>
  <si>
    <t>赤字額</t>
  </si>
  <si>
    <t>黒字額</t>
  </si>
  <si>
    <t>実質公債費比率（分子）の構造</t>
  </si>
  <si>
    <t>元利償還金等</t>
  </si>
  <si>
    <t>将来負担比率（分子）の構造</t>
  </si>
  <si>
    <t>充当可能財源等</t>
  </si>
  <si>
    <t>基金残高に係る経年分析</t>
  </si>
</sst>
</file>

<file path=xl/styles.xml><?xml version="1.0" encoding="utf-8"?>
<styleSheet xmlns="http://schemas.openxmlformats.org/spreadsheetml/2006/main">
  <numFmts count="19">
    <numFmt numFmtId="43" formatCode="_ * #,##0.00_ ;_ * \-#,##0.00_ ;_ * &quot;-&quot;??_ ;_ @_ "/>
    <numFmt numFmtId="176" formatCode="&quot;(&quot;0&quot;)&quot;"/>
    <numFmt numFmtId="177" formatCode="#,##0.0;&quot;△ &quot;#,##0.0"/>
    <numFmt numFmtId="178" formatCode="#,##0.00;&quot;▲ &quot;#,##0.00"/>
    <numFmt numFmtId="179" formatCode="#,##0;&quot;△ &quot;#,##0"/>
    <numFmt numFmtId="180" formatCode="_-&quot;\&quot;* #,##0_-\ ;\-&quot;\&quot;* #,##0_-\ ;_-&quot;\&quot;* &quot;-&quot;??_-\ ;_-@_-"/>
    <numFmt numFmtId="181" formatCode="#,##0_ "/>
    <numFmt numFmtId="182" formatCode="0.00_ "/>
    <numFmt numFmtId="183" formatCode="_ * #,##0_ ;_ * \-#,##0_ ;_ * &quot;-&quot;??_ ;_ @_ "/>
    <numFmt numFmtId="184" formatCode="&quot;( &quot;0.0&quot; )&quot;;&quot;( &quot;\-0.0&quot; )&quot;"/>
    <numFmt numFmtId="185" formatCode="#,##0.0;&quot;▲ &quot;#,##0.0"/>
    <numFmt numFmtId="186" formatCode="_-&quot;\&quot;* #,##0.00_-\ ;\-&quot;\&quot;* #,##0.00_-\ ;_-&quot;\&quot;* &quot;-&quot;??_-\ ;_-@_-"/>
    <numFmt numFmtId="187" formatCode="@&quot; &quot;"/>
    <numFmt numFmtId="188" formatCode="#,##0;&quot;▲ &quot;#,##0"/>
    <numFmt numFmtId="189" formatCode="0.0;&quot;▲ &quot;0.0"/>
    <numFmt numFmtId="190" formatCode="0.00;&quot;▲ &quot;0.00"/>
    <numFmt numFmtId="191" formatCode="0.0_ "/>
    <numFmt numFmtId="192" formatCode="#,##0.0_ "/>
    <numFmt numFmtId="193" formatCode="0_ "/>
  </numFmts>
  <fonts count="53">
    <font>
      <sz val="11"/>
      <color theme="1"/>
      <name val="ＭＳ Ｐゴシック"/>
      <charset val="128"/>
    </font>
    <font>
      <sz val="11"/>
      <name val="ＭＳ Ｐゴシック"/>
      <charset val="128"/>
    </font>
    <font>
      <sz val="11"/>
      <name val="ＭＳ ゴシック"/>
      <charset val="128"/>
    </font>
    <font>
      <sz val="10"/>
      <color indexed="8"/>
      <name val="ＭＳ Ｐゴシック"/>
      <charset val="128"/>
    </font>
    <font>
      <sz val="11"/>
      <color indexed="8"/>
      <name val="ＭＳ Ｐゴシック"/>
      <charset val="128"/>
    </font>
    <font>
      <sz val="11"/>
      <color indexed="8"/>
      <name val="ＭＳ ゴシック"/>
      <charset val="128"/>
    </font>
    <font>
      <b/>
      <sz val="16"/>
      <color indexed="8"/>
      <name val="ＭＳ ゴシック"/>
      <charset val="128"/>
    </font>
    <font>
      <sz val="16"/>
      <color indexed="8"/>
      <name val="ＭＳ ゴシック"/>
      <charset val="128"/>
    </font>
    <font>
      <sz val="16"/>
      <name val="ＭＳ ゴシック"/>
      <charset val="128"/>
    </font>
    <font>
      <sz val="13"/>
      <color indexed="8"/>
      <name val="ＭＳ ゴシック"/>
      <charset val="128"/>
    </font>
    <font>
      <sz val="13"/>
      <color theme="1"/>
      <name val="ＭＳ ゴシック"/>
      <charset val="128"/>
    </font>
    <font>
      <sz val="13"/>
      <color rgb="FFFF0000"/>
      <name val="ＭＳ ゴシック"/>
      <charset val="128"/>
    </font>
    <font>
      <sz val="11"/>
      <color rgb="FFFF0000"/>
      <name val="ＭＳ ゴシック"/>
      <charset val="128"/>
    </font>
    <font>
      <b/>
      <sz val="13"/>
      <color theme="1"/>
      <name val="ＭＳ ゴシック"/>
      <charset val="128"/>
    </font>
    <font>
      <sz val="14"/>
      <color indexed="8"/>
      <name val="ＭＳ ゴシック"/>
      <charset val="128"/>
    </font>
    <font>
      <sz val="14"/>
      <color indexed="8"/>
      <name val="ＭＳ Ｐゴシック"/>
      <charset val="128"/>
    </font>
    <font>
      <sz val="9"/>
      <color indexed="8"/>
      <name val="ＭＳ ゴシック"/>
      <charset val="128"/>
    </font>
    <font>
      <sz val="9"/>
      <name val="ＭＳ ゴシック"/>
      <charset val="128"/>
    </font>
    <font>
      <sz val="12"/>
      <color indexed="8"/>
      <name val="ＭＳ Ｐゴシック"/>
      <charset val="128"/>
    </font>
    <font>
      <b/>
      <sz val="24"/>
      <color indexed="8"/>
      <name val="ＭＳ ゴシック"/>
      <charset val="128"/>
    </font>
    <font>
      <sz val="9"/>
      <color indexed="8"/>
      <name val="ＭＳ Ｐゴシック"/>
      <charset val="128"/>
    </font>
    <font>
      <b/>
      <sz val="12"/>
      <color indexed="8"/>
      <name val="ＭＳ ゴシック"/>
      <charset val="128"/>
    </font>
    <font>
      <sz val="14"/>
      <color indexed="8"/>
      <name val="DejaVu Sans"/>
      <charset val="134"/>
    </font>
    <font>
      <strike/>
      <sz val="14"/>
      <color indexed="8"/>
      <name val="ＭＳ Ｐゴシック"/>
      <charset val="128"/>
    </font>
    <font>
      <sz val="12"/>
      <color indexed="8"/>
      <name val="ＭＳ ゴシック"/>
      <charset val="128"/>
    </font>
    <font>
      <b/>
      <sz val="9"/>
      <color indexed="12"/>
      <name val="ＭＳ ゴシック"/>
      <charset val="128"/>
    </font>
    <font>
      <b/>
      <sz val="18"/>
      <color indexed="8"/>
      <name val="ＭＳ ゴシック"/>
      <charset val="128"/>
    </font>
    <font>
      <sz val="8"/>
      <color indexed="8"/>
      <name val="ＭＳ ゴシック"/>
      <charset val="128"/>
    </font>
    <font>
      <b/>
      <sz val="9"/>
      <color indexed="8"/>
      <name val="ＭＳ ゴシック"/>
      <charset val="128"/>
    </font>
    <font>
      <b/>
      <sz val="28"/>
      <name val="ＭＳ ゴシック"/>
      <charset val="128"/>
    </font>
    <font>
      <b/>
      <sz val="20"/>
      <color indexed="8"/>
      <name val="ＭＳ ゴシック"/>
      <charset val="128"/>
    </font>
    <font>
      <sz val="11"/>
      <color theme="1"/>
      <name val="游ゴシック"/>
      <charset val="134"/>
      <scheme val="minor"/>
    </font>
    <font>
      <sz val="11"/>
      <color theme="0"/>
      <name val="游ゴシック"/>
      <charset val="0"/>
      <scheme val="minor"/>
    </font>
    <font>
      <sz val="11"/>
      <color theme="1"/>
      <name val="游ゴシック"/>
      <charset val="0"/>
      <scheme val="minor"/>
    </font>
    <font>
      <b/>
      <sz val="11"/>
      <color theme="1"/>
      <name val="游ゴシック"/>
      <charset val="0"/>
      <scheme val="minor"/>
    </font>
    <font>
      <b/>
      <sz val="13"/>
      <color theme="3"/>
      <name val="游ゴシック"/>
      <charset val="134"/>
      <scheme val="minor"/>
    </font>
    <font>
      <sz val="11"/>
      <color rgb="FFFF0000"/>
      <name val="游ゴシック"/>
      <charset val="0"/>
      <scheme val="minor"/>
    </font>
    <font>
      <sz val="11"/>
      <color rgb="FF3F3F76"/>
      <name val="游ゴシック"/>
      <charset val="0"/>
      <scheme val="minor"/>
    </font>
    <font>
      <b/>
      <sz val="11"/>
      <color rgb="FFFA7D00"/>
      <name val="游ゴシック"/>
      <charset val="0"/>
      <scheme val="minor"/>
    </font>
    <font>
      <b/>
      <sz val="18"/>
      <color theme="3"/>
      <name val="游ゴシック"/>
      <charset val="134"/>
      <scheme val="minor"/>
    </font>
    <font>
      <u/>
      <sz val="11"/>
      <color rgb="FF0000FF"/>
      <name val="游ゴシック"/>
      <charset val="0"/>
      <scheme val="minor"/>
    </font>
    <font>
      <sz val="11"/>
      <color rgb="FF9C0006"/>
      <name val="游ゴシック"/>
      <charset val="0"/>
      <scheme val="minor"/>
    </font>
    <font>
      <u/>
      <sz val="11"/>
      <color rgb="FF800080"/>
      <name val="游ゴシック"/>
      <charset val="0"/>
      <scheme val="minor"/>
    </font>
    <font>
      <sz val="11"/>
      <color theme="1"/>
      <name val="游ゴシック"/>
      <charset val="128"/>
      <scheme val="minor"/>
    </font>
    <font>
      <sz val="11"/>
      <color rgb="FFFA7D00"/>
      <name val="游ゴシック"/>
      <charset val="0"/>
      <scheme val="minor"/>
    </font>
    <font>
      <b/>
      <sz val="11"/>
      <color rgb="FFFFFFFF"/>
      <name val="游ゴシック"/>
      <charset val="0"/>
      <scheme val="minor"/>
    </font>
    <font>
      <sz val="11"/>
      <color rgb="FF006100"/>
      <name val="游ゴシック"/>
      <charset val="0"/>
      <scheme val="minor"/>
    </font>
    <font>
      <b/>
      <sz val="15"/>
      <color theme="3"/>
      <name val="游ゴシック"/>
      <charset val="134"/>
      <scheme val="minor"/>
    </font>
    <font>
      <i/>
      <sz val="11"/>
      <color rgb="FF7F7F7F"/>
      <name val="游ゴシック"/>
      <charset val="0"/>
      <scheme val="minor"/>
    </font>
    <font>
      <b/>
      <sz val="11"/>
      <color theme="3"/>
      <name val="游ゴシック"/>
      <charset val="134"/>
      <scheme val="minor"/>
    </font>
    <font>
      <b/>
      <sz val="11"/>
      <color rgb="FF3F3F3F"/>
      <name val="游ゴシック"/>
      <charset val="0"/>
      <scheme val="minor"/>
    </font>
    <font>
      <sz val="11"/>
      <color rgb="FF9C6500"/>
      <name val="游ゴシック"/>
      <charset val="0"/>
      <scheme val="minor"/>
    </font>
    <font>
      <sz val="11"/>
      <color theme="1"/>
      <name val="ＭＳ ゴシック"/>
      <charset val="128"/>
    </font>
  </fonts>
  <fills count="40">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55"/>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8"/>
        <bgColor indexed="64"/>
      </patternFill>
    </fill>
    <fill>
      <patternFill patternType="solid">
        <fgColor rgb="FFFFCC99"/>
        <bgColor indexed="64"/>
      </patternFill>
    </fill>
    <fill>
      <patternFill patternType="solid">
        <fgColor theme="6"/>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rgb="FFA5A5A5"/>
        <bgColor indexed="64"/>
      </patternFill>
    </fill>
    <fill>
      <patternFill patternType="solid">
        <fgColor theme="9"/>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s>
  <borders count="199">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top/>
      <bottom/>
      <diagonal/>
    </border>
    <border>
      <left style="thin">
        <color auto="1"/>
      </left>
      <right style="dashed">
        <color auto="1"/>
      </right>
      <top style="thin">
        <color auto="1"/>
      </top>
      <bottom style="thin">
        <color auto="1"/>
      </bottom>
      <diagonal/>
    </border>
    <border>
      <left style="dashed">
        <color auto="1"/>
      </left>
      <right style="thin">
        <color auto="1"/>
      </right>
      <top/>
      <bottom style="thin">
        <color auto="1"/>
      </bottom>
      <diagonal/>
    </border>
    <border>
      <left/>
      <right/>
      <top/>
      <bottom style="medium">
        <color auto="1"/>
      </bottom>
      <diagonal/>
    </border>
    <border>
      <left style="medium">
        <color auto="1"/>
      </left>
      <right/>
      <top/>
      <bottom style="double">
        <color auto="1"/>
      </bottom>
      <diagonal/>
    </border>
    <border>
      <left/>
      <right/>
      <top/>
      <bottom style="double">
        <color auto="1"/>
      </bottom>
      <diagonal/>
    </border>
    <border>
      <left style="medium">
        <color auto="1"/>
      </left>
      <right style="thin">
        <color auto="1"/>
      </right>
      <top style="double">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medium">
        <color auto="1"/>
      </left>
      <right style="thin">
        <color auto="1"/>
      </right>
      <top/>
      <bottom style="hair">
        <color auto="1"/>
      </bottom>
      <diagonal/>
    </border>
    <border>
      <left/>
      <right style="thin">
        <color auto="1"/>
      </right>
      <top/>
      <bottom style="double">
        <color auto="1"/>
      </bottom>
      <diagonal/>
    </border>
    <border>
      <left/>
      <right style="thin">
        <color auto="1"/>
      </right>
      <top style="double">
        <color auto="1"/>
      </top>
      <bottom style="hair">
        <color auto="1"/>
      </bottom>
      <diagonal/>
    </border>
    <border>
      <left/>
      <right style="thin">
        <color auto="1"/>
      </right>
      <top style="hair">
        <color auto="1"/>
      </top>
      <bottom style="hair">
        <color auto="1"/>
      </bottom>
      <diagonal/>
    </border>
    <border>
      <left style="thin">
        <color auto="1"/>
      </left>
      <right/>
      <top style="medium">
        <color auto="1"/>
      </top>
      <bottom/>
      <diagonal/>
    </border>
    <border>
      <left style="thin">
        <color auto="1"/>
      </left>
      <right/>
      <top/>
      <bottom style="double">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left style="hair">
        <color auto="1"/>
      </left>
      <right/>
      <top style="double">
        <color auto="1"/>
      </top>
      <bottom style="hair">
        <color auto="1"/>
      </bottom>
      <diagonal/>
    </border>
    <border>
      <left style="medium">
        <color auto="1"/>
      </left>
      <right/>
      <top/>
      <bottom style="hair">
        <color auto="1"/>
      </bottom>
      <diagonal/>
    </border>
    <border>
      <left style="hair">
        <color auto="1"/>
      </left>
      <right/>
      <top style="hair">
        <color auto="1"/>
      </top>
      <bottom style="hair">
        <color auto="1"/>
      </bottom>
      <diagonal/>
    </border>
    <border>
      <left style="medium">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style="thin">
        <color auto="1"/>
      </top>
      <bottom style="medium">
        <color auto="1"/>
      </bottom>
      <diagonal/>
    </border>
    <border>
      <left style="medium">
        <color auto="1"/>
      </left>
      <right style="hair">
        <color auto="1"/>
      </right>
      <top style="thin">
        <color auto="1"/>
      </top>
      <bottom style="medium">
        <color auto="1"/>
      </bottom>
      <diagonal/>
    </border>
    <border>
      <left style="hair">
        <color auto="1"/>
      </left>
      <right/>
      <top style="thin">
        <color auto="1"/>
      </top>
      <bottom style="hair">
        <color auto="1"/>
      </bottom>
      <diagonal/>
    </border>
    <border>
      <left style="medium">
        <color auto="1"/>
      </left>
      <right style="hair">
        <color auto="1"/>
      </right>
      <top style="thin">
        <color auto="1"/>
      </top>
      <bottom style="hair">
        <color auto="1"/>
      </bottom>
      <diagonal/>
    </border>
    <border diagonalUp="1">
      <left style="hair">
        <color auto="1"/>
      </left>
      <right/>
      <top style="thin">
        <color auto="1"/>
      </top>
      <bottom style="medium">
        <color auto="1"/>
      </bottom>
      <diagonal style="thin">
        <color auto="1"/>
      </diagonal>
    </border>
    <border>
      <left/>
      <right style="medium">
        <color auto="1"/>
      </right>
      <top/>
      <bottom style="double">
        <color auto="1"/>
      </bottom>
      <diagonal/>
    </border>
    <border>
      <left/>
      <right/>
      <top/>
      <bottom style="hair">
        <color auto="1"/>
      </bottom>
      <diagonal/>
    </border>
    <border>
      <left/>
      <right style="medium">
        <color auto="1"/>
      </right>
      <top/>
      <bottom style="hair">
        <color auto="1"/>
      </bottom>
      <diagonal/>
    </border>
    <border>
      <left/>
      <right style="hair">
        <color auto="1"/>
      </right>
      <top style="double">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left style="hair">
        <color auto="1"/>
      </left>
      <right style="medium">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double">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hair">
        <color auto="1"/>
      </bottom>
      <diagonal/>
    </border>
    <border>
      <left/>
      <right style="medium">
        <color auto="1"/>
      </right>
      <top style="double">
        <color auto="1"/>
      </top>
      <bottom style="hair">
        <color auto="1"/>
      </bottom>
      <diagonal/>
    </border>
    <border>
      <left style="thin">
        <color indexed="8"/>
      </left>
      <right style="thin">
        <color indexed="8"/>
      </right>
      <top style="hair">
        <color indexed="8"/>
      </top>
      <bottom style="hair">
        <color indexed="8"/>
      </bottom>
      <diagonal/>
    </border>
    <border>
      <left style="medium">
        <color auto="1"/>
      </left>
      <right style="thin">
        <color auto="1"/>
      </right>
      <top style="hair">
        <color auto="1"/>
      </top>
      <bottom style="thin">
        <color auto="1"/>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right style="hair">
        <color auto="1"/>
      </right>
      <top style="thin">
        <color auto="1"/>
      </top>
      <bottom/>
      <diagonal/>
    </border>
    <border>
      <left style="hair">
        <color auto="1"/>
      </left>
      <right/>
      <top style="thin">
        <color auto="1"/>
      </top>
      <bottom/>
      <diagonal/>
    </border>
    <border>
      <left/>
      <right style="hair">
        <color auto="1"/>
      </right>
      <top/>
      <bottom/>
      <diagonal/>
    </border>
    <border>
      <left style="hair">
        <color auto="1"/>
      </left>
      <right/>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medium">
        <color auto="1"/>
      </right>
      <top/>
      <bottom style="thin">
        <color auto="1"/>
      </bottom>
      <diagonal/>
    </border>
    <border>
      <left/>
      <right style="medium">
        <color auto="1"/>
      </right>
      <top/>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left style="hair">
        <color indexed="8"/>
      </left>
      <right style="medium">
        <color indexed="8"/>
      </right>
      <top style="hair">
        <color indexed="8"/>
      </top>
      <bottom style="hair">
        <color indexed="8"/>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left style="hair">
        <color auto="1"/>
      </left>
      <right style="thin">
        <color auto="1"/>
      </right>
      <top style="thin">
        <color auto="1"/>
      </top>
      <bottom/>
      <diagonal/>
    </border>
    <border>
      <left style="hair">
        <color auto="1"/>
      </left>
      <right style="thin">
        <color auto="1"/>
      </right>
      <top/>
      <bottom/>
      <diagonal/>
    </border>
    <border>
      <left style="thin">
        <color auto="1"/>
      </left>
      <right style="thin">
        <color auto="1"/>
      </right>
      <top/>
      <bottom/>
      <diagonal/>
    </border>
    <border diagonalUp="1">
      <left/>
      <right style="thin">
        <color auto="1"/>
      </right>
      <top style="thin">
        <color auto="1"/>
      </top>
      <bottom style="thin">
        <color auto="1"/>
      </bottom>
      <diagonal style="hair">
        <color auto="1"/>
      </diagonal>
    </border>
    <border>
      <left style="hair">
        <color auto="1"/>
      </left>
      <right style="thin">
        <color auto="1"/>
      </right>
      <top/>
      <bottom style="thin">
        <color auto="1"/>
      </bottom>
      <diagonal/>
    </border>
    <border diagonalUp="1">
      <left style="hair">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thin">
        <color auto="1"/>
      </right>
      <top style="thin">
        <color auto="1"/>
      </top>
      <bottom style="medium">
        <color auto="1"/>
      </bottom>
      <diagonal style="hair">
        <color auto="1"/>
      </diagonal>
    </border>
    <border diagonalUp="1">
      <left/>
      <right style="thin">
        <color auto="1"/>
      </right>
      <top style="thin">
        <color auto="1"/>
      </top>
      <bottom style="medium">
        <color auto="1"/>
      </bottom>
      <diagonal style="thin">
        <color auto="1"/>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right style="hair">
        <color auto="1"/>
      </right>
      <top/>
      <bottom style="thin">
        <color auto="1"/>
      </bottom>
      <diagonal/>
    </border>
    <border>
      <left style="hair">
        <color auto="1"/>
      </left>
      <right/>
      <top/>
      <bottom style="thin">
        <color auto="1"/>
      </bottom>
      <diagonal/>
    </border>
    <border>
      <left style="hair">
        <color auto="1"/>
      </left>
      <right style="medium">
        <color auto="1"/>
      </right>
      <top style="thin">
        <color auto="1"/>
      </top>
      <bottom/>
      <diagonal/>
    </border>
    <border>
      <left style="hair">
        <color auto="1"/>
      </left>
      <right style="medium">
        <color auto="1"/>
      </right>
      <top/>
      <bottom/>
      <diagonal/>
    </border>
    <border>
      <left style="hair">
        <color auto="1"/>
      </left>
      <right style="medium">
        <color auto="1"/>
      </right>
      <top/>
      <bottom style="medium">
        <color auto="1"/>
      </bottom>
      <diagonal/>
    </border>
    <border>
      <left/>
      <right style="hair">
        <color auto="1"/>
      </right>
      <top style="thin">
        <color auto="1"/>
      </top>
      <bottom style="medium">
        <color auto="1"/>
      </bottom>
      <diagonal/>
    </border>
    <border diagonalUp="1">
      <left style="hair">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 diagonalUp="1">
      <left/>
      <right style="medium">
        <color auto="1"/>
      </right>
      <top style="thin">
        <color auto="1"/>
      </top>
      <bottom style="medium">
        <color auto="1"/>
      </bottom>
      <diagonal style="hair">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style="medium">
        <color auto="1"/>
      </left>
      <right style="thin">
        <color auto="1"/>
      </right>
      <top/>
      <bottom style="thin">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9">
    <xf numFmtId="0" fontId="0" fillId="0" borderId="0">
      <alignment vertical="center"/>
    </xf>
    <xf numFmtId="43" fontId="31" fillId="0" borderId="0" applyFont="0" applyFill="0" applyBorder="0" applyAlignment="0" applyProtection="0">
      <alignment vertical="center"/>
    </xf>
    <xf numFmtId="0" fontId="37" fillId="17" borderId="194" applyNumberFormat="0" applyAlignment="0" applyProtection="0">
      <alignment vertical="center"/>
    </xf>
    <xf numFmtId="183" fontId="31" fillId="0" borderId="0" applyFont="0" applyFill="0" applyBorder="0" applyAlignment="0" applyProtection="0">
      <alignment vertical="center"/>
    </xf>
    <xf numFmtId="186" fontId="31" fillId="0" borderId="0" applyFont="0" applyFill="0" applyBorder="0" applyAlignment="0" applyProtection="0">
      <alignment vertical="center"/>
    </xf>
    <xf numFmtId="0" fontId="33" fillId="15" borderId="0" applyNumberFormat="0" applyBorder="0" applyAlignment="0" applyProtection="0">
      <alignment vertical="center"/>
    </xf>
    <xf numFmtId="180" fontId="31" fillId="0" borderId="0" applyFont="0" applyFill="0" applyBorder="0" applyAlignment="0" applyProtection="0">
      <alignment vertical="center"/>
    </xf>
    <xf numFmtId="0" fontId="33" fillId="21" borderId="0" applyNumberFormat="0" applyBorder="0" applyAlignment="0" applyProtection="0">
      <alignment vertical="center"/>
    </xf>
    <xf numFmtId="0" fontId="31" fillId="9" borderId="191" applyNumberFormat="0" applyFont="0" applyAlignment="0" applyProtection="0">
      <alignment vertical="center"/>
    </xf>
    <xf numFmtId="9" fontId="31" fillId="0" borderId="0" applyFont="0" applyFill="0" applyBorder="0" applyAlignment="0" applyProtection="0">
      <alignment vertical="center"/>
    </xf>
    <xf numFmtId="0" fontId="40" fillId="0" borderId="0" applyNumberFormat="0" applyFill="0" applyBorder="0" applyAlignment="0" applyProtection="0">
      <alignment vertical="center"/>
    </xf>
    <xf numFmtId="0" fontId="32" fillId="24"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lignment vertical="center"/>
    </xf>
    <xf numFmtId="0" fontId="46" fillId="28" borderId="0" applyNumberFormat="0" applyBorder="0" applyAlignment="0" applyProtection="0">
      <alignment vertical="center"/>
    </xf>
    <xf numFmtId="0" fontId="36" fillId="0" borderId="0" applyNumberFormat="0" applyFill="0" applyBorder="0" applyAlignment="0" applyProtection="0">
      <alignment vertical="center"/>
    </xf>
    <xf numFmtId="0" fontId="44" fillId="0" borderId="195" applyNumberFormat="0" applyFill="0" applyAlignment="0" applyProtection="0">
      <alignment vertical="center"/>
    </xf>
    <xf numFmtId="0" fontId="3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2" fillId="27" borderId="0" applyNumberFormat="0" applyBorder="0" applyAlignment="0" applyProtection="0">
      <alignment vertical="center"/>
    </xf>
    <xf numFmtId="0" fontId="50" fillId="19" borderId="198" applyNumberFormat="0" applyAlignment="0" applyProtection="0">
      <alignment vertical="center"/>
    </xf>
    <xf numFmtId="0" fontId="47" fillId="0" borderId="193" applyNumberFormat="0" applyFill="0" applyAlignment="0" applyProtection="0">
      <alignment vertical="center"/>
    </xf>
    <xf numFmtId="0" fontId="35" fillId="0" borderId="193" applyNumberFormat="0" applyFill="0" applyAlignment="0" applyProtection="0">
      <alignment vertical="center"/>
    </xf>
    <xf numFmtId="0" fontId="38" fillId="19" borderId="194" applyNumberFormat="0" applyAlignment="0" applyProtection="0">
      <alignment vertical="center"/>
    </xf>
    <xf numFmtId="0" fontId="49" fillId="0" borderId="197" applyNumberFormat="0" applyFill="0" applyAlignment="0" applyProtection="0">
      <alignment vertical="center"/>
    </xf>
    <xf numFmtId="0" fontId="49" fillId="0" borderId="0" applyNumberFormat="0" applyFill="0" applyBorder="0" applyAlignment="0" applyProtection="0">
      <alignment vertical="center"/>
    </xf>
    <xf numFmtId="0" fontId="32" fillId="34" borderId="0" applyNumberFormat="0" applyBorder="0" applyAlignment="0" applyProtection="0">
      <alignment vertical="center"/>
    </xf>
    <xf numFmtId="0" fontId="45" fillId="26" borderId="196" applyNumberFormat="0" applyAlignment="0" applyProtection="0">
      <alignment vertical="center"/>
    </xf>
    <xf numFmtId="0" fontId="33" fillId="31" borderId="0" applyNumberFormat="0" applyBorder="0" applyAlignment="0" applyProtection="0">
      <alignment vertical="center"/>
    </xf>
    <xf numFmtId="0" fontId="34" fillId="0" borderId="192" applyNumberFormat="0" applyFill="0" applyAlignment="0" applyProtection="0">
      <alignment vertical="center"/>
    </xf>
    <xf numFmtId="0" fontId="1" fillId="0" borderId="0">
      <alignment vertical="center"/>
    </xf>
    <xf numFmtId="0" fontId="41" fillId="22" borderId="0" applyNumberFormat="0" applyBorder="0" applyAlignment="0" applyProtection="0">
      <alignment vertical="center"/>
    </xf>
    <xf numFmtId="0" fontId="4" fillId="0" borderId="0">
      <alignment vertical="center"/>
    </xf>
    <xf numFmtId="0" fontId="51" fillId="37" borderId="0" applyNumberFormat="0" applyBorder="0" applyAlignment="0" applyProtection="0">
      <alignment vertical="center"/>
    </xf>
    <xf numFmtId="0" fontId="16" fillId="0" borderId="0">
      <alignment vertical="center"/>
    </xf>
    <xf numFmtId="0" fontId="32" fillId="14"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33" fillId="33" borderId="0" applyNumberFormat="0" applyBorder="0" applyAlignment="0" applyProtection="0">
      <alignment vertical="center"/>
    </xf>
    <xf numFmtId="0" fontId="33" fillId="11" borderId="0" applyNumberFormat="0" applyBorder="0" applyAlignment="0" applyProtection="0">
      <alignment vertical="center"/>
    </xf>
    <xf numFmtId="0" fontId="32" fillId="30" borderId="0" applyNumberFormat="0" applyBorder="0" applyAlignment="0" applyProtection="0">
      <alignment vertical="center"/>
    </xf>
    <xf numFmtId="0" fontId="32" fillId="18" borderId="0" applyNumberFormat="0" applyBorder="0" applyAlignment="0" applyProtection="0">
      <alignment vertical="center"/>
    </xf>
    <xf numFmtId="0" fontId="1" fillId="0" borderId="0"/>
    <xf numFmtId="0" fontId="33" fillId="25" borderId="0" applyNumberFormat="0" applyBorder="0" applyAlignment="0" applyProtection="0">
      <alignment vertical="center"/>
    </xf>
    <xf numFmtId="0" fontId="33" fillId="32" borderId="0" applyNumberFormat="0" applyBorder="0" applyAlignment="0" applyProtection="0">
      <alignment vertical="center"/>
    </xf>
    <xf numFmtId="0" fontId="32" fillId="38" borderId="0" applyNumberFormat="0" applyBorder="0" applyAlignment="0" applyProtection="0">
      <alignment vertical="center"/>
    </xf>
    <xf numFmtId="0" fontId="32" fillId="10" borderId="0" applyNumberFormat="0" applyBorder="0" applyAlignment="0" applyProtection="0">
      <alignment vertical="center"/>
    </xf>
    <xf numFmtId="0" fontId="33" fillId="29" borderId="0" applyNumberFormat="0" applyBorder="0" applyAlignment="0" applyProtection="0">
      <alignment vertical="center"/>
    </xf>
    <xf numFmtId="0" fontId="32" fillId="23" borderId="0" applyNumberFormat="0" applyBorder="0" applyAlignment="0" applyProtection="0">
      <alignment vertical="center"/>
    </xf>
    <xf numFmtId="0" fontId="32" fillId="16" borderId="0" applyNumberFormat="0" applyBorder="0" applyAlignment="0" applyProtection="0">
      <alignment vertical="center"/>
    </xf>
    <xf numFmtId="0" fontId="33" fillId="39" borderId="0" applyNumberFormat="0" applyBorder="0" applyAlignment="0" applyProtection="0">
      <alignment vertical="center"/>
    </xf>
    <xf numFmtId="0" fontId="32" fillId="20" borderId="0" applyNumberFormat="0" applyBorder="0" applyAlignment="0" applyProtection="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3"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cellStyleXfs>
  <cellXfs count="1258">
    <xf numFmtId="0" fontId="0" fillId="0" borderId="0" xfId="0">
      <alignment vertical="center"/>
    </xf>
    <xf numFmtId="0" fontId="1" fillId="0" borderId="0" xfId="55"/>
    <xf numFmtId="181" fontId="2" fillId="0" borderId="1" xfId="55" applyNumberFormat="1" applyFont="1" applyBorder="1" applyAlignment="1">
      <alignment vertical="center"/>
    </xf>
    <xf numFmtId="181" fontId="2" fillId="0" borderId="2" xfId="55" applyNumberFormat="1" applyFont="1" applyBorder="1" applyAlignment="1">
      <alignment vertical="center"/>
    </xf>
    <xf numFmtId="181" fontId="2" fillId="0" borderId="3" xfId="55" applyNumberFormat="1" applyFont="1" applyBorder="1" applyAlignment="1">
      <alignment horizontal="center" vertical="center" wrapText="1"/>
    </xf>
    <xf numFmtId="181" fontId="2" fillId="0" borderId="4" xfId="55" applyNumberFormat="1" applyFont="1" applyBorder="1" applyAlignment="1">
      <alignment horizontal="center" vertical="center"/>
    </xf>
    <xf numFmtId="181" fontId="2" fillId="0" borderId="5" xfId="55" applyNumberFormat="1" applyFont="1" applyBorder="1" applyAlignment="1">
      <alignment horizontal="center" vertical="center"/>
    </xf>
    <xf numFmtId="181" fontId="2" fillId="0" borderId="6" xfId="55" applyNumberFormat="1" applyFont="1" applyBorder="1" applyAlignment="1">
      <alignment horizontal="center" vertical="center"/>
    </xf>
    <xf numFmtId="181" fontId="2" fillId="0" borderId="7" xfId="55" applyNumberFormat="1" applyFont="1" applyBorder="1" applyAlignment="1">
      <alignment vertical="center"/>
    </xf>
    <xf numFmtId="181" fontId="2" fillId="0" borderId="8" xfId="55" applyNumberFormat="1" applyFont="1" applyBorder="1" applyAlignment="1">
      <alignment vertical="center"/>
    </xf>
    <xf numFmtId="0" fontId="1" fillId="0" borderId="9" xfId="55" applyFont="1" applyBorder="1" applyAlignment="1">
      <alignment vertical="center"/>
    </xf>
    <xf numFmtId="181" fontId="2" fillId="0" borderId="1" xfId="55" applyNumberFormat="1" applyFont="1" applyBorder="1" applyAlignment="1">
      <alignment horizontal="center" vertical="center"/>
    </xf>
    <xf numFmtId="181" fontId="2" fillId="0" borderId="10" xfId="55" applyNumberFormat="1" applyFont="1" applyBorder="1" applyAlignment="1">
      <alignment horizontal="center" vertical="center" wrapText="1"/>
    </xf>
    <xf numFmtId="181" fontId="2" fillId="0" borderId="11" xfId="55" applyNumberFormat="1" applyFont="1" applyBorder="1" applyAlignment="1">
      <alignment horizontal="center" vertical="center"/>
    </xf>
    <xf numFmtId="181" fontId="2" fillId="0" borderId="12" xfId="55" applyNumberFormat="1" applyFont="1" applyBorder="1" applyAlignment="1">
      <alignment horizontal="center" vertical="center" wrapText="1"/>
    </xf>
    <xf numFmtId="181" fontId="2" fillId="0" borderId="13" xfId="55" applyNumberFormat="1" applyFont="1" applyBorder="1" applyAlignment="1">
      <alignment horizontal="center" vertical="center"/>
    </xf>
    <xf numFmtId="181" fontId="2" fillId="0" borderId="2" xfId="55" applyNumberFormat="1" applyFont="1" applyBorder="1" applyAlignment="1">
      <alignment horizontal="center" vertical="center"/>
    </xf>
    <xf numFmtId="179" fontId="2" fillId="0" borderId="3" xfId="55" applyNumberFormat="1" applyFont="1" applyFill="1" applyBorder="1" applyAlignment="1">
      <alignment vertical="center"/>
    </xf>
    <xf numFmtId="179" fontId="2" fillId="0" borderId="1" xfId="55" applyNumberFormat="1" applyFont="1" applyFill="1" applyBorder="1" applyAlignment="1">
      <alignment vertical="center"/>
    </xf>
    <xf numFmtId="177" fontId="2" fillId="0" borderId="14" xfId="55" applyNumberFormat="1" applyFont="1" applyFill="1" applyBorder="1" applyAlignment="1">
      <alignment vertical="center"/>
    </xf>
    <xf numFmtId="179" fontId="2" fillId="0" borderId="11" xfId="55" applyNumberFormat="1" applyFont="1" applyFill="1" applyBorder="1" applyAlignment="1">
      <alignment vertical="center"/>
    </xf>
    <xf numFmtId="177" fontId="2" fillId="0" borderId="15" xfId="55" applyNumberFormat="1" applyFont="1" applyFill="1" applyBorder="1" applyAlignment="1">
      <alignment vertical="center"/>
    </xf>
    <xf numFmtId="177" fontId="2" fillId="0" borderId="3" xfId="55" applyNumberFormat="1" applyFont="1" applyBorder="1" applyAlignment="1">
      <alignment vertical="center"/>
    </xf>
    <xf numFmtId="181" fontId="2" fillId="0" borderId="7" xfId="55" applyNumberFormat="1" applyFont="1" applyBorder="1" applyAlignment="1">
      <alignment horizontal="center" vertical="center"/>
    </xf>
    <xf numFmtId="181" fontId="2" fillId="0" borderId="16" xfId="55" applyNumberFormat="1" applyFont="1" applyBorder="1" applyAlignment="1">
      <alignment horizontal="center" vertical="center"/>
    </xf>
    <xf numFmtId="179" fontId="2" fillId="0" borderId="17" xfId="55" applyNumberFormat="1" applyFont="1" applyFill="1" applyBorder="1" applyAlignment="1">
      <alignment vertical="center"/>
    </xf>
    <xf numFmtId="179" fontId="2" fillId="0" borderId="18" xfId="55" applyNumberFormat="1" applyFont="1" applyFill="1" applyBorder="1" applyAlignment="1">
      <alignment vertical="center"/>
    </xf>
    <xf numFmtId="177" fontId="2" fillId="0" borderId="16" xfId="55" applyNumberFormat="1" applyFont="1" applyFill="1" applyBorder="1" applyAlignment="1">
      <alignment vertical="center"/>
    </xf>
    <xf numFmtId="179" fontId="2" fillId="0" borderId="19" xfId="55" applyNumberFormat="1" applyFont="1" applyFill="1" applyBorder="1" applyAlignment="1">
      <alignment vertical="center"/>
    </xf>
    <xf numFmtId="177" fontId="2" fillId="0" borderId="20" xfId="55" applyNumberFormat="1" applyFont="1" applyFill="1" applyBorder="1" applyAlignment="1">
      <alignment vertical="center"/>
    </xf>
    <xf numFmtId="177" fontId="2" fillId="0" borderId="17" xfId="55" applyNumberFormat="1" applyFont="1" applyBorder="1" applyAlignment="1">
      <alignment vertical="center"/>
    </xf>
    <xf numFmtId="179" fontId="2" fillId="0" borderId="17" xfId="55" applyNumberFormat="1" applyFont="1" applyFill="1" applyBorder="1" applyAlignment="1">
      <alignment vertical="center" wrapText="1"/>
    </xf>
    <xf numFmtId="179" fontId="2" fillId="0" borderId="3" xfId="55" applyNumberFormat="1" applyFont="1" applyBorder="1" applyAlignment="1">
      <alignment vertical="center"/>
    </xf>
    <xf numFmtId="179" fontId="2" fillId="0" borderId="1" xfId="55" applyNumberFormat="1" applyFont="1" applyBorder="1" applyAlignment="1">
      <alignment vertical="center"/>
    </xf>
    <xf numFmtId="177" fontId="2" fillId="0" borderId="14" xfId="55" applyNumberFormat="1" applyFont="1" applyBorder="1" applyAlignment="1">
      <alignment vertical="center"/>
    </xf>
    <xf numFmtId="179" fontId="2" fillId="0" borderId="11" xfId="55" applyNumberFormat="1" applyFont="1" applyBorder="1" applyAlignment="1">
      <alignment vertical="center"/>
    </xf>
    <xf numFmtId="177" fontId="2" fillId="0" borderId="21" xfId="55" applyNumberFormat="1" applyFont="1" applyBorder="1" applyAlignment="1">
      <alignment vertical="center"/>
    </xf>
    <xf numFmtId="0" fontId="1" fillId="0" borderId="13" xfId="55" applyBorder="1"/>
    <xf numFmtId="0" fontId="1" fillId="0" borderId="13" xfId="55" applyBorder="1" applyAlignment="1">
      <alignment vertical="center"/>
    </xf>
    <xf numFmtId="0" fontId="3" fillId="0" borderId="13" xfId="55" applyFont="1" applyBorder="1"/>
    <xf numFmtId="0" fontId="1" fillId="0" borderId="0" xfId="56" applyAlignment="1"/>
    <xf numFmtId="0" fontId="1" fillId="0" borderId="13" xfId="56" applyBorder="1" applyAlignment="1"/>
    <xf numFmtId="188" fontId="1" fillId="0" borderId="13" xfId="56" applyNumberFormat="1" applyBorder="1" applyAlignment="1"/>
    <xf numFmtId="0" fontId="4" fillId="0" borderId="0" xfId="59">
      <alignment vertical="center"/>
    </xf>
    <xf numFmtId="0" fontId="5" fillId="0" borderId="0" xfId="59" applyFont="1">
      <alignment vertical="center"/>
    </xf>
    <xf numFmtId="0" fontId="6" fillId="0" borderId="0" xfId="59" applyFont="1" applyAlignment="1">
      <alignment horizontal="right"/>
    </xf>
    <xf numFmtId="0" fontId="7" fillId="2" borderId="22" xfId="59" applyFont="1" applyFill="1" applyBorder="1" applyAlignment="1"/>
    <xf numFmtId="0" fontId="7" fillId="2" borderId="23" xfId="59" applyFont="1" applyFill="1" applyBorder="1" applyAlignment="1">
      <alignment horizontal="right" vertical="top"/>
    </xf>
    <xf numFmtId="0" fontId="7" fillId="2" borderId="24" xfId="59" applyFont="1" applyFill="1" applyBorder="1" applyAlignment="1">
      <alignment horizontal="right" vertical="top"/>
    </xf>
    <xf numFmtId="0" fontId="8" fillId="3" borderId="25" xfId="13" applyFont="1" applyFill="1" applyBorder="1" applyAlignment="1">
      <alignment horizontal="center" vertical="center"/>
    </xf>
    <xf numFmtId="0" fontId="8" fillId="3" borderId="26" xfId="13" applyFont="1" applyFill="1" applyBorder="1" applyAlignment="1">
      <alignment horizontal="center" vertical="center"/>
    </xf>
    <xf numFmtId="0" fontId="7" fillId="0" borderId="27" xfId="59" applyFont="1" applyFill="1" applyBorder="1" applyAlignment="1">
      <alignment horizontal="center" vertical="center" wrapText="1"/>
    </xf>
    <xf numFmtId="0" fontId="7" fillId="0" borderId="28" xfId="59" applyFont="1" applyFill="1" applyBorder="1" applyAlignment="1" applyProtection="1">
      <alignment horizontal="left" vertical="center" wrapText="1"/>
    </xf>
    <xf numFmtId="0" fontId="7" fillId="0" borderId="29" xfId="59" applyFont="1" applyFill="1" applyBorder="1" applyAlignment="1" applyProtection="1">
      <alignment horizontal="left" vertical="center" wrapText="1"/>
    </xf>
    <xf numFmtId="188" fontId="7" fillId="0" borderId="25" xfId="13" applyNumberFormat="1" applyFont="1" applyFill="1" applyBorder="1" applyAlignment="1" applyProtection="1">
      <alignment horizontal="right" vertical="center" shrinkToFit="1"/>
    </xf>
    <xf numFmtId="188" fontId="7" fillId="0" borderId="30" xfId="13" applyNumberFormat="1" applyFont="1" applyFill="1" applyBorder="1" applyAlignment="1" applyProtection="1">
      <alignment horizontal="right" vertical="center" shrinkToFit="1"/>
    </xf>
    <xf numFmtId="0" fontId="7" fillId="0" borderId="31" xfId="59" applyFont="1" applyFill="1" applyBorder="1" applyAlignment="1">
      <alignment horizontal="center" vertical="center" wrapText="1"/>
    </xf>
    <xf numFmtId="0" fontId="7" fillId="0" borderId="21" xfId="59" applyFont="1" applyFill="1" applyBorder="1" applyAlignment="1" applyProtection="1">
      <alignment horizontal="left" vertical="center"/>
    </xf>
    <xf numFmtId="0" fontId="7" fillId="0" borderId="32" xfId="59" applyFont="1" applyFill="1" applyBorder="1" applyAlignment="1" applyProtection="1">
      <alignment horizontal="left" vertical="center"/>
    </xf>
    <xf numFmtId="188" fontId="7" fillId="0" borderId="3" xfId="13" applyNumberFormat="1" applyFont="1" applyFill="1" applyBorder="1" applyAlignment="1" applyProtection="1">
      <alignment horizontal="right" vertical="center" shrinkToFit="1"/>
    </xf>
    <xf numFmtId="188" fontId="7" fillId="0" borderId="33" xfId="13" applyNumberFormat="1" applyFont="1" applyFill="1" applyBorder="1" applyAlignment="1" applyProtection="1">
      <alignment horizontal="right" vertical="center" shrinkToFit="1"/>
    </xf>
    <xf numFmtId="0" fontId="7" fillId="0" borderId="5" xfId="59" applyFont="1" applyFill="1" applyBorder="1" applyAlignment="1" applyProtection="1">
      <alignment horizontal="left" vertical="center"/>
    </xf>
    <xf numFmtId="0" fontId="7" fillId="0" borderId="34" xfId="59" applyFont="1" applyFill="1" applyBorder="1" applyAlignment="1" applyProtection="1">
      <alignment horizontal="left" vertical="center"/>
    </xf>
    <xf numFmtId="188" fontId="7" fillId="0" borderId="13" xfId="13" applyNumberFormat="1" applyFont="1" applyFill="1" applyBorder="1" applyAlignment="1" applyProtection="1">
      <alignment horizontal="right" vertical="center" shrinkToFit="1"/>
    </xf>
    <xf numFmtId="188" fontId="7" fillId="0" borderId="35" xfId="13" applyNumberFormat="1" applyFont="1" applyFill="1" applyBorder="1" applyAlignment="1" applyProtection="1">
      <alignment horizontal="right" vertical="center" shrinkToFit="1"/>
    </xf>
    <xf numFmtId="0" fontId="7" fillId="0" borderId="36" xfId="59" applyFont="1" applyFill="1" applyBorder="1" applyAlignment="1">
      <alignment horizontal="center" vertical="center"/>
    </xf>
    <xf numFmtId="0" fontId="7" fillId="0" borderId="4" xfId="59" applyFont="1" applyFill="1" applyBorder="1" applyAlignment="1" applyProtection="1">
      <alignment horizontal="left" vertical="center" wrapText="1"/>
      <protection locked="0"/>
    </xf>
    <xf numFmtId="0" fontId="7" fillId="0" borderId="5" xfId="59" applyFont="1" applyFill="1" applyBorder="1" applyAlignment="1" applyProtection="1">
      <alignment horizontal="left" vertical="center" wrapText="1"/>
      <protection locked="0"/>
    </xf>
    <xf numFmtId="0" fontId="7" fillId="0" borderId="34" xfId="59" applyFont="1" applyFill="1" applyBorder="1" applyAlignment="1" applyProtection="1">
      <alignment horizontal="left" vertical="center" wrapText="1"/>
      <protection locked="0"/>
    </xf>
    <xf numFmtId="188" fontId="7" fillId="0" borderId="13" xfId="13" applyNumberFormat="1" applyFont="1" applyFill="1" applyBorder="1" applyAlignment="1" applyProtection="1">
      <alignment horizontal="right" vertical="center" shrinkToFit="1"/>
      <protection locked="0"/>
    </xf>
    <xf numFmtId="188" fontId="7" fillId="0" borderId="35" xfId="13" applyNumberFormat="1" applyFont="1" applyFill="1" applyBorder="1" applyAlignment="1" applyProtection="1">
      <alignment horizontal="right" vertical="center" shrinkToFit="1"/>
      <protection locked="0"/>
    </xf>
    <xf numFmtId="0" fontId="7" fillId="0" borderId="37" xfId="59" applyFont="1" applyFill="1" applyBorder="1" applyAlignment="1">
      <alignment horizontal="center" vertical="center"/>
    </xf>
    <xf numFmtId="0" fontId="7" fillId="0" borderId="38" xfId="59" applyFont="1" applyFill="1" applyBorder="1" applyAlignment="1" applyProtection="1">
      <alignment horizontal="left" vertical="center" wrapText="1"/>
      <protection locked="0"/>
    </xf>
    <xf numFmtId="0" fontId="7" fillId="0" borderId="39" xfId="59" applyFont="1" applyFill="1" applyBorder="1" applyAlignment="1" applyProtection="1">
      <alignment horizontal="left" vertical="center" wrapText="1"/>
      <protection locked="0"/>
    </xf>
    <xf numFmtId="0" fontId="7" fillId="0" borderId="40" xfId="59" applyFont="1" applyFill="1" applyBorder="1" applyAlignment="1" applyProtection="1">
      <alignment horizontal="left" vertical="center" wrapText="1"/>
      <protection locked="0"/>
    </xf>
    <xf numFmtId="188" fontId="7" fillId="0" borderId="41" xfId="13" applyNumberFormat="1" applyFont="1" applyFill="1" applyBorder="1" applyAlignment="1" applyProtection="1">
      <alignment horizontal="right" vertical="center" shrinkToFit="1"/>
      <protection locked="0"/>
    </xf>
    <xf numFmtId="188" fontId="7" fillId="0" borderId="42" xfId="13" applyNumberFormat="1" applyFont="1" applyFill="1" applyBorder="1" applyAlignment="1" applyProtection="1">
      <alignment horizontal="right" vertical="center" shrinkToFit="1"/>
      <protection locked="0"/>
    </xf>
    <xf numFmtId="0" fontId="7" fillId="0" borderId="22" xfId="59" applyFont="1" applyFill="1" applyBorder="1" applyAlignment="1">
      <alignment horizontal="center" vertical="center"/>
    </xf>
    <xf numFmtId="0" fontId="7" fillId="0" borderId="23" xfId="59" applyFont="1" applyFill="1" applyBorder="1" applyAlignment="1" applyProtection="1">
      <alignment horizontal="left" vertical="center"/>
    </xf>
    <xf numFmtId="0" fontId="7" fillId="0" borderId="24" xfId="59" applyFont="1" applyFill="1" applyBorder="1" applyAlignment="1" applyProtection="1">
      <alignment horizontal="left" vertical="center"/>
    </xf>
    <xf numFmtId="188" fontId="7" fillId="0" borderId="43" xfId="13" applyNumberFormat="1" applyFont="1" applyFill="1" applyBorder="1" applyAlignment="1" applyProtection="1">
      <alignment horizontal="right" vertical="center" shrinkToFit="1"/>
    </xf>
    <xf numFmtId="188" fontId="7" fillId="0" borderId="26" xfId="13" applyNumberFormat="1" applyFont="1" applyFill="1" applyBorder="1" applyAlignment="1" applyProtection="1">
      <alignment horizontal="right" vertical="center" shrinkToFit="1"/>
    </xf>
    <xf numFmtId="0" fontId="4" fillId="0" borderId="0" xfId="32">
      <alignment vertical="center"/>
    </xf>
    <xf numFmtId="0" fontId="9" fillId="2" borderId="22" xfId="32" applyFont="1" applyFill="1" applyBorder="1" applyAlignment="1"/>
    <xf numFmtId="0" fontId="9" fillId="2" borderId="23" xfId="32" applyFont="1" applyFill="1" applyBorder="1" applyAlignment="1"/>
    <xf numFmtId="0" fontId="9" fillId="2" borderId="23" xfId="32" applyFont="1" applyFill="1" applyBorder="1" applyAlignment="1">
      <alignment horizontal="right" vertical="center"/>
    </xf>
    <xf numFmtId="0" fontId="9" fillId="2" borderId="24" xfId="32" applyFont="1" applyFill="1" applyBorder="1" applyAlignment="1">
      <alignment horizontal="right" vertical="top"/>
    </xf>
    <xf numFmtId="0" fontId="9" fillId="0" borderId="44" xfId="32" applyFont="1" applyFill="1" applyBorder="1" applyAlignment="1">
      <alignment vertical="center" wrapText="1"/>
    </xf>
    <xf numFmtId="0" fontId="9" fillId="0" borderId="45" xfId="32" applyFont="1" applyFill="1" applyBorder="1" applyAlignment="1">
      <alignment vertical="center" wrapText="1"/>
    </xf>
    <xf numFmtId="0" fontId="9" fillId="0" borderId="7" xfId="32" applyFont="1" applyFill="1" applyBorder="1" applyAlignment="1">
      <alignment vertical="center" wrapText="1"/>
    </xf>
    <xf numFmtId="0" fontId="9" fillId="0" borderId="46" xfId="32" applyFont="1" applyFill="1" applyBorder="1" applyAlignment="1">
      <alignment horizontal="left" vertical="center"/>
    </xf>
    <xf numFmtId="0" fontId="9" fillId="0" borderId="47" xfId="32" applyFont="1" applyFill="1" applyBorder="1" applyAlignment="1">
      <alignment horizontal="left" vertical="center"/>
    </xf>
    <xf numFmtId="0" fontId="9" fillId="0" borderId="27" xfId="32" applyFont="1" applyFill="1" applyBorder="1" applyAlignment="1">
      <alignment vertical="center" wrapText="1"/>
    </xf>
    <xf numFmtId="0" fontId="9" fillId="0" borderId="48" xfId="32" applyFont="1" applyFill="1" applyBorder="1" applyAlignment="1">
      <alignment vertical="center" wrapText="1"/>
    </xf>
    <xf numFmtId="0" fontId="9" fillId="0" borderId="4" xfId="32" applyFont="1" applyFill="1" applyBorder="1" applyAlignment="1">
      <alignment vertical="center"/>
    </xf>
    <xf numFmtId="0" fontId="9" fillId="0" borderId="5" xfId="32" applyFont="1" applyFill="1" applyBorder="1" applyAlignment="1">
      <alignment horizontal="left" vertical="center"/>
    </xf>
    <xf numFmtId="0" fontId="9" fillId="0" borderId="34" xfId="32" applyFont="1" applyFill="1" applyBorder="1" applyAlignment="1">
      <alignment horizontal="left" vertical="center"/>
    </xf>
    <xf numFmtId="0" fontId="9" fillId="0" borderId="1" xfId="32" applyFont="1" applyFill="1" applyBorder="1" applyAlignment="1">
      <alignment vertical="center"/>
    </xf>
    <xf numFmtId="0" fontId="9" fillId="0" borderId="9" xfId="32" applyFont="1" applyFill="1" applyBorder="1" applyAlignment="1">
      <alignment vertical="center"/>
    </xf>
    <xf numFmtId="0" fontId="9" fillId="0" borderId="4" xfId="32" applyFont="1" applyFill="1" applyBorder="1" applyAlignment="1">
      <alignment horizontal="center" vertical="center" shrinkToFit="1"/>
    </xf>
    <xf numFmtId="0" fontId="9" fillId="0" borderId="5" xfId="32" applyFont="1" applyFill="1" applyBorder="1" applyAlignment="1">
      <alignment horizontal="center" vertical="center" shrinkToFit="1"/>
    </xf>
    <xf numFmtId="0" fontId="9" fillId="0" borderId="34" xfId="32" applyFont="1" applyFill="1" applyBorder="1" applyAlignment="1">
      <alignment horizontal="center" vertical="center" shrinkToFit="1"/>
    </xf>
    <xf numFmtId="0" fontId="9" fillId="0" borderId="49" xfId="32" applyFont="1" applyFill="1" applyBorder="1" applyAlignment="1">
      <alignment vertical="center" wrapText="1"/>
    </xf>
    <xf numFmtId="0" fontId="9" fillId="0" borderId="8" xfId="32" applyFont="1" applyFill="1" applyBorder="1" applyAlignment="1">
      <alignment vertical="center" wrapText="1"/>
    </xf>
    <xf numFmtId="0" fontId="9" fillId="0" borderId="31" xfId="32" applyFont="1" applyFill="1" applyBorder="1" applyAlignment="1">
      <alignment vertical="center" wrapText="1"/>
    </xf>
    <xf numFmtId="0" fontId="9" fillId="0" borderId="2" xfId="32" applyFont="1" applyFill="1" applyBorder="1" applyAlignment="1">
      <alignment vertical="center" wrapText="1"/>
    </xf>
    <xf numFmtId="0" fontId="9" fillId="0" borderId="4" xfId="32" applyFont="1" applyFill="1" applyBorder="1" applyAlignment="1">
      <alignment vertical="center" wrapText="1"/>
    </xf>
    <xf numFmtId="0" fontId="9" fillId="0" borderId="50" xfId="32" applyFont="1" applyFill="1" applyBorder="1" applyAlignment="1">
      <alignment vertical="center"/>
    </xf>
    <xf numFmtId="0" fontId="9" fillId="0" borderId="51" xfId="32" applyFont="1" applyFill="1" applyBorder="1" applyAlignment="1">
      <alignment vertical="center"/>
    </xf>
    <xf numFmtId="0" fontId="9" fillId="0" borderId="38" xfId="32" applyFont="1" applyFill="1" applyBorder="1" applyAlignment="1">
      <alignment vertical="center"/>
    </xf>
    <xf numFmtId="0" fontId="9" fillId="0" borderId="39" xfId="32" applyFont="1" applyFill="1" applyBorder="1" applyAlignment="1">
      <alignment horizontal="left" vertical="center"/>
    </xf>
    <xf numFmtId="0" fontId="9" fillId="0" borderId="40" xfId="32" applyFont="1" applyFill="1" applyBorder="1" applyAlignment="1">
      <alignment horizontal="left" vertical="center"/>
    </xf>
    <xf numFmtId="0" fontId="9" fillId="0" borderId="0" xfId="32" applyFont="1" applyFill="1" applyBorder="1" applyAlignment="1"/>
    <xf numFmtId="0" fontId="9" fillId="0" borderId="0" xfId="32" applyFont="1" applyFill="1" applyBorder="1" applyAlignment="1">
      <alignment vertical="center"/>
    </xf>
    <xf numFmtId="0" fontId="9" fillId="0" borderId="0" xfId="32" applyFont="1" applyFill="1" applyBorder="1" applyAlignment="1">
      <alignment horizontal="left" vertical="center"/>
    </xf>
    <xf numFmtId="0" fontId="6" fillId="0" borderId="0" xfId="32" applyFont="1" applyAlignment="1">
      <alignment horizontal="center" vertical="center"/>
    </xf>
    <xf numFmtId="0" fontId="9" fillId="2" borderId="45" xfId="32" applyFont="1" applyFill="1" applyBorder="1" applyAlignment="1">
      <alignment horizontal="center" vertical="center"/>
    </xf>
    <xf numFmtId="0" fontId="9" fillId="2" borderId="25" xfId="32" applyFont="1" applyFill="1" applyBorder="1" applyAlignment="1">
      <alignment horizontal="center" vertical="center"/>
    </xf>
    <xf numFmtId="0" fontId="9" fillId="2" borderId="30" xfId="32" applyFont="1" applyFill="1" applyBorder="1" applyAlignment="1">
      <alignment horizontal="center" vertical="center"/>
    </xf>
    <xf numFmtId="188" fontId="9" fillId="0" borderId="52" xfId="32" applyNumberFormat="1" applyFont="1" applyFill="1" applyBorder="1" applyAlignment="1" applyProtection="1">
      <alignment horizontal="right" vertical="center" shrinkToFit="1"/>
    </xf>
    <xf numFmtId="188" fontId="9" fillId="0" borderId="53" xfId="32" applyNumberFormat="1" applyFont="1" applyFill="1" applyBorder="1" applyAlignment="1" applyProtection="1">
      <alignment horizontal="right" vertical="center" shrinkToFit="1"/>
    </xf>
    <xf numFmtId="188" fontId="9" fillId="0" borderId="54" xfId="32" applyNumberFormat="1" applyFont="1" applyFill="1" applyBorder="1" applyAlignment="1" applyProtection="1">
      <alignment horizontal="right" vertical="center" shrinkToFit="1"/>
    </xf>
    <xf numFmtId="188" fontId="9" fillId="0" borderId="55" xfId="32" applyNumberFormat="1" applyFont="1" applyFill="1" applyBorder="1" applyAlignment="1" applyProtection="1">
      <alignment horizontal="right" vertical="center" shrinkToFit="1"/>
    </xf>
    <xf numFmtId="188" fontId="9" fillId="0" borderId="13" xfId="32" applyNumberFormat="1" applyFont="1" applyFill="1" applyBorder="1" applyAlignment="1" applyProtection="1">
      <alignment horizontal="right" vertical="center" shrinkToFit="1"/>
    </xf>
    <xf numFmtId="188" fontId="9" fillId="0" borderId="35" xfId="32" applyNumberFormat="1" applyFont="1" applyFill="1" applyBorder="1" applyAlignment="1" applyProtection="1">
      <alignment horizontal="right" vertical="center" shrinkToFit="1"/>
    </xf>
    <xf numFmtId="188" fontId="9" fillId="0" borderId="56" xfId="32" applyNumberFormat="1" applyFont="1" applyFill="1" applyBorder="1" applyAlignment="1" applyProtection="1">
      <alignment horizontal="right" vertical="center" shrinkToFit="1"/>
    </xf>
    <xf numFmtId="188" fontId="9" fillId="0" borderId="41" xfId="32" applyNumberFormat="1" applyFont="1" applyFill="1" applyBorder="1" applyAlignment="1" applyProtection="1">
      <alignment horizontal="right" vertical="center" shrinkToFit="1"/>
    </xf>
    <xf numFmtId="188" fontId="9" fillId="0" borderId="42" xfId="32" applyNumberFormat="1" applyFont="1" applyFill="1" applyBorder="1" applyAlignment="1" applyProtection="1">
      <alignment horizontal="right" vertical="center" shrinkToFit="1"/>
    </xf>
    <xf numFmtId="188" fontId="9" fillId="0" borderId="0" xfId="32" applyNumberFormat="1" applyFont="1" applyFill="1" applyBorder="1" applyAlignment="1" applyProtection="1">
      <alignment horizontal="right" vertical="center"/>
    </xf>
    <xf numFmtId="0" fontId="4" fillId="0" borderId="0" xfId="60">
      <alignment vertical="center"/>
    </xf>
    <xf numFmtId="0" fontId="5" fillId="0" borderId="0" xfId="60" applyFont="1">
      <alignment vertical="center"/>
    </xf>
    <xf numFmtId="0" fontId="9" fillId="2" borderId="22" xfId="60" applyFont="1" applyFill="1" applyBorder="1" applyAlignment="1"/>
    <xf numFmtId="0" fontId="9" fillId="2" borderId="23" xfId="60" applyFont="1" applyFill="1" applyBorder="1" applyAlignment="1"/>
    <xf numFmtId="0" fontId="9" fillId="2" borderId="23" xfId="60" applyFont="1" applyFill="1" applyBorder="1" applyAlignment="1">
      <alignment horizontal="right" vertical="center"/>
    </xf>
    <xf numFmtId="0" fontId="9" fillId="0" borderId="44" xfId="60" applyFont="1" applyFill="1" applyBorder="1" applyAlignment="1">
      <alignment vertical="center" wrapText="1"/>
    </xf>
    <xf numFmtId="0" fontId="9" fillId="0" borderId="45" xfId="60" applyFont="1" applyFill="1" applyBorder="1" applyAlignment="1">
      <alignment vertical="center" wrapText="1"/>
    </xf>
    <xf numFmtId="0" fontId="9" fillId="0" borderId="7" xfId="60" applyFont="1" applyFill="1" applyBorder="1" applyAlignment="1">
      <alignment vertical="center" wrapText="1"/>
    </xf>
    <xf numFmtId="0" fontId="9" fillId="0" borderId="46" xfId="60" applyFont="1" applyFill="1" applyBorder="1" applyAlignment="1">
      <alignment vertical="center"/>
    </xf>
    <xf numFmtId="0" fontId="9" fillId="0" borderId="27" xfId="60" applyFont="1" applyFill="1" applyBorder="1" applyAlignment="1">
      <alignment vertical="center" wrapText="1"/>
    </xf>
    <xf numFmtId="0" fontId="9" fillId="0" borderId="48" xfId="60" applyFont="1" applyFill="1" applyBorder="1" applyAlignment="1">
      <alignment vertical="center" wrapText="1"/>
    </xf>
    <xf numFmtId="0" fontId="9" fillId="0" borderId="4" xfId="60" applyFont="1" applyFill="1" applyBorder="1" applyAlignment="1">
      <alignment vertical="center"/>
    </xf>
    <xf numFmtId="0" fontId="9" fillId="0" borderId="5" xfId="60" applyFont="1" applyFill="1" applyBorder="1" applyAlignment="1">
      <alignment vertical="center"/>
    </xf>
    <xf numFmtId="0" fontId="9" fillId="0" borderId="49" xfId="60" applyFont="1" applyFill="1" applyBorder="1" applyAlignment="1">
      <alignment vertical="center" wrapText="1"/>
    </xf>
    <xf numFmtId="0" fontId="9" fillId="0" borderId="8" xfId="60" applyFont="1" applyFill="1" applyBorder="1" applyAlignment="1">
      <alignment vertical="center" wrapText="1"/>
    </xf>
    <xf numFmtId="0" fontId="9" fillId="0" borderId="1" xfId="60" applyFont="1" applyFill="1" applyBorder="1" applyAlignment="1">
      <alignment vertical="center"/>
    </xf>
    <xf numFmtId="0" fontId="9" fillId="0" borderId="57" xfId="60" applyFont="1" applyFill="1" applyBorder="1" applyAlignment="1">
      <alignment vertical="center" wrapText="1"/>
    </xf>
    <xf numFmtId="0" fontId="9" fillId="0" borderId="6" xfId="60" applyFont="1" applyFill="1" applyBorder="1" applyAlignment="1">
      <alignment vertical="center" wrapText="1"/>
    </xf>
    <xf numFmtId="0" fontId="9" fillId="0" borderId="50" xfId="60" applyFont="1" applyFill="1" applyBorder="1" applyAlignment="1">
      <alignment vertical="center"/>
    </xf>
    <xf numFmtId="0" fontId="9" fillId="0" borderId="51" xfId="60" applyFont="1" applyFill="1" applyBorder="1" applyAlignment="1">
      <alignment vertical="center"/>
    </xf>
    <xf numFmtId="0" fontId="9" fillId="0" borderId="38" xfId="60" applyFont="1" applyFill="1" applyBorder="1" applyAlignment="1">
      <alignment vertical="center"/>
    </xf>
    <xf numFmtId="0" fontId="9" fillId="0" borderId="39" xfId="60" applyFont="1" applyFill="1" applyBorder="1" applyAlignment="1">
      <alignment vertical="center"/>
    </xf>
    <xf numFmtId="0" fontId="9" fillId="0" borderId="0" xfId="60" applyFont="1" applyAlignment="1"/>
    <xf numFmtId="0" fontId="10" fillId="0" borderId="0" xfId="60" applyFont="1" applyAlignment="1"/>
    <xf numFmtId="0" fontId="10" fillId="0" borderId="0" xfId="60" applyFont="1">
      <alignment vertical="center"/>
    </xf>
    <xf numFmtId="0" fontId="10" fillId="3" borderId="22" xfId="60" applyFont="1" applyFill="1" applyBorder="1" applyAlignment="1"/>
    <xf numFmtId="0" fontId="10" fillId="3" borderId="23" xfId="60" applyFont="1" applyFill="1" applyBorder="1" applyAlignment="1"/>
    <xf numFmtId="0" fontId="10" fillId="3" borderId="23" xfId="60" applyFont="1" applyFill="1" applyBorder="1" applyAlignment="1">
      <alignment horizontal="right" vertical="center"/>
    </xf>
    <xf numFmtId="0" fontId="10" fillId="0" borderId="52" xfId="60" applyFont="1" applyBorder="1" applyAlignment="1">
      <alignment horizontal="center" vertical="center" wrapText="1"/>
    </xf>
    <xf numFmtId="0" fontId="10" fillId="0" borderId="53" xfId="60" applyFont="1" applyBorder="1" applyAlignment="1">
      <alignment horizontal="center" vertical="center" wrapText="1"/>
    </xf>
    <xf numFmtId="0" fontId="10" fillId="0" borderId="58" xfId="60" applyFont="1" applyBorder="1">
      <alignment vertical="center"/>
    </xf>
    <xf numFmtId="0" fontId="10" fillId="0" borderId="46" xfId="60" applyFont="1" applyBorder="1">
      <alignment vertical="center"/>
    </xf>
    <xf numFmtId="0" fontId="10" fillId="0" borderId="56" xfId="60" applyFont="1" applyBorder="1" applyAlignment="1">
      <alignment horizontal="center" vertical="center" wrapText="1"/>
    </xf>
    <xf numFmtId="0" fontId="10" fillId="0" borderId="41" xfId="60" applyFont="1" applyBorder="1" applyAlignment="1">
      <alignment horizontal="center" vertical="center" wrapText="1"/>
    </xf>
    <xf numFmtId="0" fontId="10" fillId="0" borderId="38" xfId="60" applyFont="1" applyBorder="1">
      <alignment vertical="center"/>
    </xf>
    <xf numFmtId="0" fontId="10" fillId="0" borderId="39" xfId="60" applyFont="1" applyBorder="1">
      <alignment vertical="center"/>
    </xf>
    <xf numFmtId="0" fontId="11" fillId="0" borderId="0" xfId="60" applyFont="1" applyAlignment="1">
      <alignment horizontal="center" vertical="center" wrapText="1"/>
    </xf>
    <xf numFmtId="0" fontId="10" fillId="0" borderId="0" xfId="60" applyFont="1" applyAlignment="1">
      <alignment vertical="top"/>
    </xf>
    <xf numFmtId="0" fontId="12" fillId="0" borderId="0" xfId="60" applyFont="1">
      <alignment vertical="center"/>
    </xf>
    <xf numFmtId="0" fontId="11" fillId="0" borderId="0" xfId="60" applyFont="1" applyAlignment="1">
      <alignment vertical="center" wrapText="1"/>
    </xf>
    <xf numFmtId="0" fontId="6" fillId="0" borderId="0" xfId="60" applyFont="1" applyAlignment="1">
      <alignment horizontal="center" vertical="center"/>
    </xf>
    <xf numFmtId="0" fontId="9" fillId="2" borderId="24" xfId="60" applyFont="1" applyFill="1" applyBorder="1" applyAlignment="1">
      <alignment horizontal="right" vertical="top"/>
    </xf>
    <xf numFmtId="0" fontId="9" fillId="2" borderId="45" xfId="60" applyFont="1" applyFill="1" applyBorder="1" applyAlignment="1">
      <alignment horizontal="center" vertical="center"/>
    </xf>
    <xf numFmtId="0" fontId="9" fillId="2" borderId="25" xfId="60" applyFont="1" applyFill="1" applyBorder="1" applyAlignment="1">
      <alignment horizontal="center" vertical="center"/>
    </xf>
    <xf numFmtId="0" fontId="9" fillId="2" borderId="26" xfId="60" applyFont="1" applyFill="1" applyBorder="1" applyAlignment="1">
      <alignment horizontal="center" vertical="center"/>
    </xf>
    <xf numFmtId="0" fontId="9" fillId="0" borderId="47" xfId="60" applyFont="1" applyFill="1" applyBorder="1" applyAlignment="1">
      <alignment vertical="center"/>
    </xf>
    <xf numFmtId="188" fontId="9" fillId="0" borderId="52" xfId="60" applyNumberFormat="1" applyFont="1" applyFill="1" applyBorder="1" applyAlignment="1" applyProtection="1">
      <alignment horizontal="right" vertical="center" shrinkToFit="1"/>
    </xf>
    <xf numFmtId="188" fontId="9" fillId="0" borderId="53" xfId="60" applyNumberFormat="1" applyFont="1" applyFill="1" applyBorder="1" applyAlignment="1" applyProtection="1">
      <alignment horizontal="right" vertical="center" shrinkToFit="1"/>
    </xf>
    <xf numFmtId="188" fontId="9" fillId="0" borderId="54" xfId="60" applyNumberFormat="1" applyFont="1" applyFill="1" applyBorder="1" applyAlignment="1" applyProtection="1">
      <alignment horizontal="right" vertical="center" shrinkToFit="1"/>
    </xf>
    <xf numFmtId="0" fontId="9" fillId="0" borderId="34" xfId="60" applyFont="1" applyFill="1" applyBorder="1" applyAlignment="1">
      <alignment vertical="center"/>
    </xf>
    <xf numFmtId="188" fontId="9" fillId="0" borderId="55" xfId="60" applyNumberFormat="1" applyFont="1" applyFill="1" applyBorder="1" applyAlignment="1" applyProtection="1">
      <alignment horizontal="right" vertical="center" shrinkToFit="1"/>
    </xf>
    <xf numFmtId="188" fontId="9" fillId="0" borderId="13" xfId="60" applyNumberFormat="1" applyFont="1" applyFill="1" applyBorder="1" applyAlignment="1" applyProtection="1">
      <alignment horizontal="right" vertical="center" shrinkToFit="1"/>
    </xf>
    <xf numFmtId="188" fontId="9" fillId="0" borderId="35" xfId="60" applyNumberFormat="1" applyFont="1" applyFill="1" applyBorder="1" applyAlignment="1" applyProtection="1">
      <alignment horizontal="right" vertical="center" shrinkToFit="1"/>
    </xf>
    <xf numFmtId="0" fontId="9" fillId="0" borderId="40" xfId="60" applyFont="1" applyFill="1" applyBorder="1" applyAlignment="1">
      <alignment vertical="center"/>
    </xf>
    <xf numFmtId="188" fontId="9" fillId="0" borderId="56" xfId="60" applyNumberFormat="1" applyFont="1" applyFill="1" applyBorder="1" applyAlignment="1" applyProtection="1">
      <alignment horizontal="right" vertical="center" shrinkToFit="1"/>
    </xf>
    <xf numFmtId="188" fontId="9" fillId="0" borderId="41" xfId="60" applyNumberFormat="1" applyFont="1" applyFill="1" applyBorder="1" applyAlignment="1" applyProtection="1">
      <alignment horizontal="right" vertical="center" shrinkToFit="1"/>
    </xf>
    <xf numFmtId="188" fontId="9" fillId="0" borderId="42" xfId="60" applyNumberFormat="1" applyFont="1" applyFill="1" applyBorder="1" applyAlignment="1" applyProtection="1">
      <alignment horizontal="right" vertical="center" shrinkToFit="1"/>
    </xf>
    <xf numFmtId="188" fontId="10" fillId="0" borderId="0" xfId="60" applyNumberFormat="1" applyFont="1" applyAlignment="1">
      <alignment horizontal="right" vertical="center" shrinkToFit="1"/>
    </xf>
    <xf numFmtId="0" fontId="13" fillId="0" borderId="0" xfId="60" applyNumberFormat="1" applyFont="1" applyAlignment="1">
      <alignment horizontal="center" vertical="center" shrinkToFit="1"/>
    </xf>
    <xf numFmtId="0" fontId="10" fillId="3" borderId="24" xfId="60" applyFont="1" applyFill="1" applyBorder="1" applyAlignment="1">
      <alignment horizontal="right" vertical="top"/>
    </xf>
    <xf numFmtId="0" fontId="10" fillId="3" borderId="45" xfId="60" applyFont="1" applyFill="1" applyBorder="1" applyAlignment="1">
      <alignment horizontal="center" vertical="center"/>
    </xf>
    <xf numFmtId="0" fontId="10" fillId="3" borderId="25" xfId="60" applyFont="1" applyFill="1" applyBorder="1" applyAlignment="1">
      <alignment horizontal="center" vertical="center"/>
    </xf>
    <xf numFmtId="0" fontId="10" fillId="3" borderId="26" xfId="60" applyFont="1" applyFill="1" applyBorder="1" applyAlignment="1">
      <alignment horizontal="center" vertical="center"/>
    </xf>
    <xf numFmtId="0" fontId="10" fillId="0" borderId="59" xfId="60" applyFont="1" applyBorder="1">
      <alignment vertical="center"/>
    </xf>
    <xf numFmtId="188" fontId="10" fillId="0" borderId="52" xfId="60" applyNumberFormat="1" applyFont="1" applyBorder="1" applyAlignment="1" applyProtection="1">
      <alignment horizontal="right" vertical="center" shrinkToFit="1"/>
      <protection locked="0"/>
    </xf>
    <xf numFmtId="188" fontId="10" fillId="0" borderId="53" xfId="60" applyNumberFormat="1" applyFont="1" applyBorder="1" applyAlignment="1" applyProtection="1">
      <alignment horizontal="right" vertical="center" shrinkToFit="1"/>
      <protection locked="0"/>
    </xf>
    <xf numFmtId="188" fontId="10" fillId="0" borderId="54" xfId="60" applyNumberFormat="1" applyFont="1" applyBorder="1" applyAlignment="1" applyProtection="1">
      <alignment horizontal="right" vertical="center" shrinkToFit="1"/>
      <protection locked="0"/>
    </xf>
    <xf numFmtId="0" fontId="10" fillId="0" borderId="51" xfId="60" applyFont="1" applyBorder="1">
      <alignment vertical="center"/>
    </xf>
    <xf numFmtId="188" fontId="10" fillId="0" borderId="56" xfId="60" applyNumberFormat="1" applyFont="1" applyBorder="1" applyAlignment="1" applyProtection="1">
      <alignment horizontal="right" vertical="center" shrinkToFit="1"/>
      <protection locked="0"/>
    </xf>
    <xf numFmtId="188" fontId="10" fillId="0" borderId="41" xfId="60" applyNumberFormat="1" applyFont="1" applyBorder="1" applyAlignment="1" applyProtection="1">
      <alignment horizontal="right" vertical="center" shrinkToFit="1"/>
      <protection locked="0"/>
    </xf>
    <xf numFmtId="188" fontId="10" fillId="0" borderId="42" xfId="60" applyNumberFormat="1" applyFont="1" applyBorder="1" applyAlignment="1" applyProtection="1">
      <alignment horizontal="right" vertical="center" shrinkToFit="1"/>
      <protection locked="0"/>
    </xf>
    <xf numFmtId="0" fontId="4" fillId="0" borderId="0" xfId="68">
      <alignment vertical="center"/>
    </xf>
    <xf numFmtId="0" fontId="14" fillId="0" borderId="0" xfId="68" applyFont="1">
      <alignment vertical="center"/>
    </xf>
    <xf numFmtId="0" fontId="14" fillId="4" borderId="22" xfId="68" applyFont="1" applyFill="1" applyBorder="1" applyAlignment="1"/>
    <xf numFmtId="0" fontId="14" fillId="4" borderId="23" xfId="68" applyFont="1" applyFill="1" applyBorder="1" applyAlignment="1">
      <alignment horizontal="right" vertical="top"/>
    </xf>
    <xf numFmtId="0" fontId="14" fillId="4" borderId="24" xfId="68" applyFont="1" applyFill="1" applyBorder="1" applyAlignment="1">
      <alignment horizontal="right" vertical="top"/>
    </xf>
    <xf numFmtId="0" fontId="14" fillId="4" borderId="45" xfId="68" applyFont="1" applyFill="1" applyBorder="1" applyAlignment="1">
      <alignment horizontal="center" vertical="center"/>
    </xf>
    <xf numFmtId="0" fontId="14" fillId="4" borderId="25" xfId="68" applyFont="1" applyFill="1" applyBorder="1" applyAlignment="1">
      <alignment horizontal="center" vertical="center"/>
    </xf>
    <xf numFmtId="0" fontId="14" fillId="0" borderId="49" xfId="68" applyFont="1" applyFill="1" applyBorder="1" applyAlignment="1">
      <alignment vertical="center" wrapText="1"/>
    </xf>
    <xf numFmtId="0" fontId="9" fillId="0" borderId="46" xfId="68" applyFont="1" applyFill="1" applyBorder="1" applyAlignment="1">
      <alignment horizontal="left" vertical="center" wrapText="1"/>
    </xf>
    <xf numFmtId="0" fontId="9" fillId="0" borderId="47" xfId="68" applyFont="1" applyFill="1" applyBorder="1" applyAlignment="1">
      <alignment horizontal="left" vertical="center" wrapText="1"/>
    </xf>
    <xf numFmtId="190" fontId="14" fillId="0" borderId="52" xfId="68" applyNumberFormat="1" applyFont="1" applyFill="1" applyBorder="1" applyAlignment="1">
      <alignment horizontal="right" vertical="center" shrinkToFit="1"/>
    </xf>
    <xf numFmtId="190" fontId="14" fillId="0" borderId="53" xfId="68" applyNumberFormat="1" applyFont="1" applyFill="1" applyBorder="1" applyAlignment="1">
      <alignment horizontal="right" vertical="center" shrinkToFit="1"/>
    </xf>
    <xf numFmtId="0" fontId="14" fillId="0" borderId="57" xfId="68" applyFont="1" applyFill="1" applyBorder="1" applyAlignment="1">
      <alignment vertical="center"/>
    </xf>
    <xf numFmtId="0" fontId="9" fillId="0" borderId="5" xfId="68" applyFont="1" applyFill="1" applyBorder="1" applyAlignment="1">
      <alignment horizontal="left" vertical="center" wrapText="1"/>
    </xf>
    <xf numFmtId="0" fontId="9" fillId="0" borderId="5" xfId="68" applyFont="1" applyBorder="1" applyAlignment="1">
      <alignment horizontal="left" vertical="center" wrapText="1"/>
    </xf>
    <xf numFmtId="0" fontId="9" fillId="0" borderId="34" xfId="68" applyFont="1" applyBorder="1" applyAlignment="1">
      <alignment horizontal="left" vertical="center" wrapText="1"/>
    </xf>
    <xf numFmtId="190" fontId="14" fillId="0" borderId="55" xfId="68" applyNumberFormat="1" applyFont="1" applyFill="1" applyBorder="1" applyAlignment="1">
      <alignment horizontal="right" vertical="center" shrinkToFit="1"/>
    </xf>
    <xf numFmtId="190" fontId="14" fillId="0" borderId="13" xfId="68" applyNumberFormat="1" applyFont="1" applyFill="1" applyBorder="1" applyAlignment="1">
      <alignment horizontal="right" vertical="center" shrinkToFit="1"/>
    </xf>
    <xf numFmtId="0" fontId="14" fillId="0" borderId="31" xfId="68" applyFont="1" applyFill="1" applyBorder="1" applyAlignment="1">
      <alignment vertical="center"/>
    </xf>
    <xf numFmtId="0" fontId="14" fillId="0" borderId="50" xfId="68" applyFont="1" applyFill="1" applyBorder="1" applyAlignment="1">
      <alignment vertical="center"/>
    </xf>
    <xf numFmtId="0" fontId="9" fillId="0" borderId="39" xfId="68" applyFont="1" applyFill="1" applyBorder="1" applyAlignment="1">
      <alignment horizontal="left" vertical="center" wrapText="1"/>
    </xf>
    <xf numFmtId="0" fontId="9" fillId="0" borderId="39" xfId="68" applyFont="1" applyBorder="1" applyAlignment="1">
      <alignment horizontal="left" vertical="center" wrapText="1"/>
    </xf>
    <xf numFmtId="0" fontId="9" fillId="0" borderId="40" xfId="68" applyFont="1" applyBorder="1" applyAlignment="1">
      <alignment horizontal="left" vertical="center" wrapText="1"/>
    </xf>
    <xf numFmtId="190" fontId="14" fillId="0" borderId="56" xfId="68" applyNumberFormat="1" applyFont="1" applyFill="1" applyBorder="1" applyAlignment="1">
      <alignment horizontal="right" vertical="center" shrinkToFit="1"/>
    </xf>
    <xf numFmtId="190" fontId="14" fillId="0" borderId="41" xfId="68" applyNumberFormat="1" applyFont="1" applyFill="1" applyBorder="1" applyAlignment="1">
      <alignment horizontal="right" vertical="center" shrinkToFit="1"/>
    </xf>
    <xf numFmtId="0" fontId="9" fillId="0" borderId="0" xfId="68" applyFont="1" applyFill="1" applyBorder="1" applyAlignment="1">
      <alignment vertical="center"/>
    </xf>
    <xf numFmtId="0" fontId="9" fillId="0" borderId="0" xfId="68" applyNumberFormat="1" applyFont="1" applyFill="1" applyBorder="1" applyAlignment="1">
      <alignment vertical="center" wrapText="1"/>
    </xf>
    <xf numFmtId="0" fontId="9" fillId="0" borderId="0" xfId="68" applyNumberFormat="1" applyFont="1" applyBorder="1" applyAlignment="1">
      <alignment vertical="center" wrapText="1"/>
    </xf>
    <xf numFmtId="0" fontId="14" fillId="0" borderId="0" xfId="68" applyNumberFormat="1" applyFont="1" applyFill="1" applyBorder="1" applyAlignment="1">
      <alignment vertical="center"/>
    </xf>
    <xf numFmtId="0" fontId="6" fillId="0" borderId="0" xfId="68" applyFont="1" applyAlignment="1">
      <alignment horizontal="right" vertical="center"/>
    </xf>
    <xf numFmtId="0" fontId="14" fillId="4" borderId="30" xfId="68" applyFont="1" applyFill="1" applyBorder="1" applyAlignment="1">
      <alignment horizontal="center" vertical="center"/>
    </xf>
    <xf numFmtId="190" fontId="14" fillId="0" borderId="54" xfId="68" applyNumberFormat="1" applyFont="1" applyFill="1" applyBorder="1" applyAlignment="1">
      <alignment horizontal="right" vertical="center" shrinkToFit="1"/>
    </xf>
    <xf numFmtId="190" fontId="14" fillId="0" borderId="35" xfId="68" applyNumberFormat="1" applyFont="1" applyFill="1" applyBorder="1" applyAlignment="1">
      <alignment horizontal="right" vertical="center" shrinkToFit="1"/>
    </xf>
    <xf numFmtId="190" fontId="14" fillId="0" borderId="42" xfId="68" applyNumberFormat="1" applyFont="1" applyFill="1" applyBorder="1" applyAlignment="1">
      <alignment horizontal="right" vertical="center" shrinkToFit="1"/>
    </xf>
    <xf numFmtId="0" fontId="14" fillId="2" borderId="22" xfId="59" applyFont="1" applyFill="1" applyBorder="1" applyAlignment="1"/>
    <xf numFmtId="0" fontId="14" fillId="2" borderId="23" xfId="59" applyFont="1" applyFill="1" applyBorder="1" applyAlignment="1">
      <alignment horizontal="right" vertical="top"/>
    </xf>
    <xf numFmtId="0" fontId="14" fillId="2" borderId="24" xfId="59" applyFont="1" applyFill="1" applyBorder="1" applyAlignment="1">
      <alignment horizontal="right" vertical="top"/>
    </xf>
    <xf numFmtId="0" fontId="14" fillId="2" borderId="60" xfId="59" applyFont="1" applyFill="1" applyBorder="1" applyAlignment="1">
      <alignment horizontal="center" vertical="center"/>
    </xf>
    <xf numFmtId="0" fontId="14" fillId="2" borderId="25" xfId="59" applyFont="1" applyFill="1" applyBorder="1" applyAlignment="1">
      <alignment horizontal="center" vertical="center"/>
    </xf>
    <xf numFmtId="0" fontId="14" fillId="0" borderId="27" xfId="59" applyFont="1" applyFill="1" applyBorder="1" applyAlignment="1">
      <alignment horizontal="center" vertical="center" wrapText="1"/>
    </xf>
    <xf numFmtId="0" fontId="14" fillId="0" borderId="28" xfId="59" applyFont="1" applyFill="1" applyBorder="1" applyAlignment="1" applyProtection="1">
      <alignment horizontal="left" vertical="center" wrapText="1"/>
    </xf>
    <xf numFmtId="0" fontId="14" fillId="0" borderId="29" xfId="59" applyFont="1" applyFill="1" applyBorder="1" applyAlignment="1" applyProtection="1">
      <alignment horizontal="left" vertical="center" wrapText="1"/>
    </xf>
    <xf numFmtId="190" fontId="14" fillId="0" borderId="60" xfId="59" applyNumberFormat="1" applyFont="1" applyFill="1" applyBorder="1" applyAlignment="1" applyProtection="1">
      <alignment horizontal="right" vertical="center" shrinkToFit="1"/>
    </xf>
    <xf numFmtId="190" fontId="14" fillId="0" borderId="25" xfId="59" applyNumberFormat="1" applyFont="1" applyFill="1" applyBorder="1" applyAlignment="1" applyProtection="1">
      <alignment horizontal="right" vertical="center" shrinkToFit="1"/>
    </xf>
    <xf numFmtId="0" fontId="14" fillId="0" borderId="31" xfId="59" applyFont="1" applyFill="1" applyBorder="1" applyAlignment="1">
      <alignment horizontal="center" vertical="center" wrapText="1"/>
    </xf>
    <xf numFmtId="0" fontId="14" fillId="0" borderId="21" xfId="59" applyFont="1" applyFill="1" applyBorder="1" applyAlignment="1" applyProtection="1">
      <alignment horizontal="left" vertical="center"/>
    </xf>
    <xf numFmtId="0" fontId="14" fillId="0" borderId="32" xfId="59" applyFont="1" applyFill="1" applyBorder="1" applyAlignment="1" applyProtection="1">
      <alignment horizontal="left" vertical="center"/>
    </xf>
    <xf numFmtId="190" fontId="14" fillId="0" borderId="61" xfId="59" applyNumberFormat="1" applyFont="1" applyFill="1" applyBorder="1" applyAlignment="1" applyProtection="1">
      <alignment horizontal="right" vertical="center" shrinkToFit="1"/>
    </xf>
    <xf numFmtId="190" fontId="14" fillId="0" borderId="3" xfId="59" applyNumberFormat="1" applyFont="1" applyFill="1" applyBorder="1" applyAlignment="1" applyProtection="1">
      <alignment horizontal="right" vertical="center" shrinkToFit="1"/>
    </xf>
    <xf numFmtId="0" fontId="14" fillId="0" borderId="50" xfId="59" applyFont="1" applyFill="1" applyBorder="1" applyAlignment="1">
      <alignment horizontal="center" vertical="center"/>
    </xf>
    <xf numFmtId="0" fontId="14" fillId="0" borderId="39" xfId="59" applyFont="1" applyFill="1" applyBorder="1" applyAlignment="1" applyProtection="1">
      <alignment horizontal="left" vertical="center"/>
    </xf>
    <xf numFmtId="0" fontId="14" fillId="0" borderId="40" xfId="59" applyFont="1" applyFill="1" applyBorder="1" applyAlignment="1" applyProtection="1">
      <alignment horizontal="left" vertical="center"/>
    </xf>
    <xf numFmtId="190" fontId="14" fillId="0" borderId="56" xfId="59" applyNumberFormat="1" applyFont="1" applyFill="1" applyBorder="1" applyAlignment="1" applyProtection="1">
      <alignment horizontal="right" vertical="center" shrinkToFit="1"/>
    </xf>
    <xf numFmtId="190" fontId="14" fillId="0" borderId="41" xfId="59" applyNumberFormat="1" applyFont="1" applyFill="1" applyBorder="1" applyAlignment="1" applyProtection="1">
      <alignment horizontal="right" vertical="center" shrinkToFit="1"/>
    </xf>
    <xf numFmtId="0" fontId="6" fillId="0" borderId="0" xfId="59" applyFont="1" applyAlignment="1">
      <alignment horizontal="right" vertical="center"/>
    </xf>
    <xf numFmtId="0" fontId="14" fillId="2" borderId="26" xfId="59" applyFont="1" applyFill="1" applyBorder="1" applyAlignment="1">
      <alignment horizontal="center" vertical="center"/>
    </xf>
    <xf numFmtId="190" fontId="14" fillId="0" borderId="30" xfId="59" applyNumberFormat="1" applyFont="1" applyFill="1" applyBorder="1" applyAlignment="1" applyProtection="1">
      <alignment horizontal="right" vertical="center" shrinkToFit="1"/>
    </xf>
    <xf numFmtId="190" fontId="14" fillId="0" borderId="33" xfId="59" applyNumberFormat="1" applyFont="1" applyFill="1" applyBorder="1" applyAlignment="1" applyProtection="1">
      <alignment horizontal="right" vertical="center" shrinkToFit="1"/>
    </xf>
    <xf numFmtId="190" fontId="14" fillId="0" borderId="42" xfId="59" applyNumberFormat="1" applyFont="1" applyFill="1" applyBorder="1" applyAlignment="1" applyProtection="1">
      <alignment horizontal="right" vertical="center" shrinkToFit="1"/>
    </xf>
    <xf numFmtId="0" fontId="1" fillId="5" borderId="0" xfId="55" applyFill="1"/>
    <xf numFmtId="0" fontId="1" fillId="5" borderId="0" xfId="55" applyFill="1" applyProtection="1">
      <protection hidden="1"/>
    </xf>
    <xf numFmtId="181" fontId="5" fillId="0" borderId="0" xfId="64" applyNumberFormat="1" applyFont="1" applyFill="1">
      <alignment vertical="center"/>
    </xf>
    <xf numFmtId="0" fontId="4" fillId="0" borderId="0" xfId="64" applyFont="1" applyFill="1">
      <alignment vertical="center"/>
    </xf>
    <xf numFmtId="0" fontId="4" fillId="0" borderId="48" xfId="64" applyFont="1" applyFill="1" applyBorder="1">
      <alignment vertical="center"/>
    </xf>
    <xf numFmtId="0" fontId="4" fillId="0" borderId="62" xfId="64" applyFont="1" applyFill="1" applyBorder="1">
      <alignment vertical="center"/>
    </xf>
    <xf numFmtId="0" fontId="15" fillId="0" borderId="1" xfId="64" applyFont="1" applyFill="1" applyBorder="1">
      <alignment vertical="center"/>
    </xf>
    <xf numFmtId="0" fontId="4" fillId="0" borderId="21" xfId="64" applyFont="1" applyFill="1" applyBorder="1">
      <alignment vertical="center"/>
    </xf>
    <xf numFmtId="0" fontId="4" fillId="0" borderId="0" xfId="64" applyFont="1" applyFill="1" applyBorder="1">
      <alignment vertical="center"/>
    </xf>
    <xf numFmtId="181" fontId="5" fillId="0" borderId="62" xfId="64" applyNumberFormat="1" applyFont="1" applyFill="1" applyBorder="1">
      <alignment vertical="center"/>
    </xf>
    <xf numFmtId="181" fontId="5" fillId="0" borderId="0" xfId="64" applyNumberFormat="1" applyFont="1" applyFill="1" applyBorder="1">
      <alignment vertical="center"/>
    </xf>
    <xf numFmtId="181" fontId="5" fillId="0" borderId="7" xfId="64" applyNumberFormat="1" applyFont="1" applyFill="1" applyBorder="1">
      <alignment vertical="center"/>
    </xf>
    <xf numFmtId="181" fontId="5" fillId="0" borderId="12" xfId="64" applyNumberFormat="1" applyFont="1" applyFill="1" applyBorder="1">
      <alignment vertical="center"/>
    </xf>
    <xf numFmtId="0" fontId="5" fillId="0" borderId="0" xfId="64" applyFont="1" applyFill="1">
      <alignment vertical="center"/>
    </xf>
    <xf numFmtId="0" fontId="4" fillId="0" borderId="12" xfId="64" applyFont="1" applyFill="1" applyBorder="1">
      <alignment vertical="center"/>
    </xf>
    <xf numFmtId="0" fontId="15" fillId="0" borderId="62" xfId="64" applyFont="1" applyFill="1" applyBorder="1">
      <alignment vertical="center"/>
    </xf>
    <xf numFmtId="0" fontId="4" fillId="5" borderId="1" xfId="64" applyFont="1" applyFill="1" applyBorder="1">
      <alignment vertical="center"/>
    </xf>
    <xf numFmtId="0" fontId="4" fillId="5" borderId="21" xfId="64" applyFont="1" applyFill="1" applyBorder="1">
      <alignment vertical="center"/>
    </xf>
    <xf numFmtId="0" fontId="4" fillId="5" borderId="2" xfId="64" applyFont="1" applyFill="1" applyBorder="1">
      <alignment vertical="center"/>
    </xf>
    <xf numFmtId="181" fontId="5" fillId="5" borderId="7" xfId="64" applyNumberFormat="1" applyFont="1" applyFill="1" applyBorder="1">
      <alignment vertical="center"/>
    </xf>
    <xf numFmtId="181" fontId="5" fillId="5" borderId="12" xfId="64" applyNumberFormat="1" applyFont="1" applyFill="1" applyBorder="1">
      <alignment vertical="center"/>
    </xf>
    <xf numFmtId="181" fontId="5" fillId="5" borderId="8" xfId="64" applyNumberFormat="1" applyFont="1" applyFill="1" applyBorder="1">
      <alignment vertical="center"/>
    </xf>
    <xf numFmtId="179" fontId="5" fillId="5" borderId="4" xfId="30" applyNumberFormat="1" applyFont="1" applyFill="1" applyBorder="1" applyAlignment="1">
      <alignment horizontal="left" vertical="center" wrapText="1"/>
    </xf>
    <xf numFmtId="179" fontId="5" fillId="5" borderId="5" xfId="30" applyNumberFormat="1" applyFont="1" applyFill="1" applyBorder="1" applyAlignment="1">
      <alignment horizontal="left" vertical="center" wrapText="1"/>
    </xf>
    <xf numFmtId="179" fontId="5" fillId="5" borderId="6" xfId="30" applyNumberFormat="1" applyFont="1" applyFill="1" applyBorder="1" applyAlignment="1">
      <alignment horizontal="left" vertical="center" wrapText="1"/>
    </xf>
    <xf numFmtId="0" fontId="5" fillId="5" borderId="4" xfId="30" applyFont="1" applyFill="1" applyBorder="1" applyAlignment="1">
      <alignment horizontal="left" vertical="center"/>
    </xf>
    <xf numFmtId="0" fontId="5" fillId="5" borderId="5" xfId="30" applyFont="1" applyFill="1" applyBorder="1" applyAlignment="1">
      <alignment horizontal="left" vertical="center"/>
    </xf>
    <xf numFmtId="0" fontId="5" fillId="5" borderId="6" xfId="30" applyFont="1" applyFill="1" applyBorder="1" applyAlignment="1">
      <alignment horizontal="left" vertical="center"/>
    </xf>
    <xf numFmtId="181" fontId="5" fillId="0" borderId="4" xfId="64" applyNumberFormat="1" applyFont="1" applyFill="1" applyBorder="1">
      <alignment vertical="center"/>
    </xf>
    <xf numFmtId="181" fontId="5" fillId="0" borderId="5" xfId="64" applyNumberFormat="1" applyFont="1" applyFill="1" applyBorder="1">
      <alignment vertical="center"/>
    </xf>
    <xf numFmtId="181" fontId="5" fillId="0" borderId="6" xfId="64" applyNumberFormat="1" applyFont="1" applyFill="1" applyBorder="1">
      <alignment vertical="center"/>
    </xf>
    <xf numFmtId="181" fontId="2" fillId="0" borderId="4" xfId="64" applyNumberFormat="1" applyFont="1" applyBorder="1">
      <alignment vertical="center"/>
    </xf>
    <xf numFmtId="181" fontId="2" fillId="0" borderId="5" xfId="64" applyNumberFormat="1" applyFont="1" applyBorder="1">
      <alignment vertical="center"/>
    </xf>
    <xf numFmtId="181" fontId="2" fillId="0" borderId="6" xfId="64" applyNumberFormat="1" applyFont="1" applyBorder="1">
      <alignment vertical="center"/>
    </xf>
    <xf numFmtId="181" fontId="5" fillId="5" borderId="4" xfId="64" applyNumberFormat="1" applyFont="1" applyFill="1" applyBorder="1" applyAlignment="1">
      <alignment vertical="center" wrapText="1"/>
    </xf>
    <xf numFmtId="181" fontId="5" fillId="5" borderId="5" xfId="64" applyNumberFormat="1" applyFont="1" applyFill="1" applyBorder="1" applyAlignment="1">
      <alignment vertical="center" wrapText="1"/>
    </xf>
    <xf numFmtId="181" fontId="5" fillId="5" borderId="6" xfId="64" applyNumberFormat="1" applyFont="1" applyFill="1" applyBorder="1" applyAlignment="1">
      <alignment vertical="center" wrapText="1"/>
    </xf>
    <xf numFmtId="181" fontId="5" fillId="0" borderId="4" xfId="64" applyNumberFormat="1" applyFont="1" applyFill="1" applyBorder="1" applyAlignment="1">
      <alignment vertical="center" wrapText="1"/>
    </xf>
    <xf numFmtId="181" fontId="5" fillId="0" borderId="5" xfId="64" applyNumberFormat="1" applyFont="1" applyFill="1" applyBorder="1" applyAlignment="1">
      <alignment vertical="center" wrapText="1"/>
    </xf>
    <xf numFmtId="181" fontId="5" fillId="0" borderId="6" xfId="64" applyNumberFormat="1" applyFont="1" applyFill="1" applyBorder="1" applyAlignment="1">
      <alignment vertical="center" wrapText="1"/>
    </xf>
    <xf numFmtId="0" fontId="5" fillId="5" borderId="4" xfId="64" applyFont="1" applyFill="1" applyBorder="1" applyAlignment="1">
      <alignment vertical="center"/>
    </xf>
    <xf numFmtId="0" fontId="5" fillId="5" borderId="5" xfId="64" applyFont="1" applyFill="1" applyBorder="1" applyAlignment="1">
      <alignment vertical="center"/>
    </xf>
    <xf numFmtId="0" fontId="5" fillId="5" borderId="6" xfId="64" applyFont="1" applyFill="1" applyBorder="1" applyAlignment="1">
      <alignment vertical="center"/>
    </xf>
    <xf numFmtId="0" fontId="5" fillId="0" borderId="0" xfId="64" applyFont="1" applyFill="1" applyBorder="1" applyAlignment="1"/>
    <xf numFmtId="0" fontId="4" fillId="0" borderId="12" xfId="30" applyFont="1" applyFill="1" applyBorder="1">
      <alignment vertical="center"/>
    </xf>
    <xf numFmtId="181" fontId="2" fillId="0" borderId="1" xfId="44" applyNumberFormat="1" applyFont="1" applyBorder="1" applyAlignment="1">
      <alignment vertical="center"/>
    </xf>
    <xf numFmtId="181" fontId="2" fillId="0" borderId="2" xfId="44" applyNumberFormat="1" applyFont="1" applyBorder="1" applyAlignment="1">
      <alignment vertical="center"/>
    </xf>
    <xf numFmtId="181" fontId="2" fillId="0" borderId="3" xfId="44" applyNumberFormat="1" applyFont="1" applyBorder="1" applyAlignment="1">
      <alignment horizontal="center" vertical="center" wrapText="1"/>
    </xf>
    <xf numFmtId="181" fontId="2" fillId="0" borderId="4" xfId="44" applyNumberFormat="1" applyFont="1" applyBorder="1" applyAlignment="1">
      <alignment horizontal="center" vertical="center"/>
    </xf>
    <xf numFmtId="181" fontId="2" fillId="0" borderId="7" xfId="44" applyNumberFormat="1" applyFont="1" applyBorder="1" applyAlignment="1">
      <alignment vertical="center"/>
    </xf>
    <xf numFmtId="181" fontId="2" fillId="0" borderId="8" xfId="44" applyNumberFormat="1" applyFont="1" applyBorder="1" applyAlignment="1">
      <alignment vertical="center"/>
    </xf>
    <xf numFmtId="181" fontId="2" fillId="0" borderId="9" xfId="44" applyNumberFormat="1" applyFont="1" applyBorder="1" applyAlignment="1">
      <alignment horizontal="center" vertical="center" wrapText="1"/>
    </xf>
    <xf numFmtId="181" fontId="2" fillId="0" borderId="1" xfId="44" applyNumberFormat="1" applyFont="1" applyBorder="1" applyAlignment="1">
      <alignment horizontal="center" vertical="center"/>
    </xf>
    <xf numFmtId="188" fontId="2" fillId="0" borderId="3" xfId="65" applyNumberFormat="1" applyFont="1" applyFill="1" applyBorder="1" applyAlignment="1">
      <alignment horizontal="right" vertical="center" shrinkToFit="1"/>
    </xf>
    <xf numFmtId="188" fontId="2" fillId="0" borderId="1" xfId="65" applyNumberFormat="1" applyFont="1" applyFill="1" applyBorder="1" applyAlignment="1">
      <alignment horizontal="right" vertical="center" shrinkToFit="1"/>
    </xf>
    <xf numFmtId="181" fontId="2" fillId="0" borderId="7" xfId="44" applyNumberFormat="1" applyFont="1" applyBorder="1" applyAlignment="1">
      <alignment horizontal="center" vertical="center"/>
    </xf>
    <xf numFmtId="181" fontId="2" fillId="0" borderId="16" xfId="44" applyNumberFormat="1" applyFont="1" applyBorder="1" applyAlignment="1">
      <alignment horizontal="center" vertical="center"/>
    </xf>
    <xf numFmtId="188" fontId="2" fillId="0" borderId="17" xfId="65" applyNumberFormat="1" applyFont="1" applyFill="1" applyBorder="1" applyAlignment="1">
      <alignment horizontal="right" vertical="center" shrinkToFit="1"/>
    </xf>
    <xf numFmtId="188" fontId="2" fillId="0" borderId="18" xfId="65" applyNumberFormat="1" applyFont="1" applyFill="1" applyBorder="1" applyAlignment="1">
      <alignment horizontal="right" vertical="center" shrinkToFit="1"/>
    </xf>
    <xf numFmtId="181" fontId="2" fillId="0" borderId="2" xfId="44" applyNumberFormat="1" applyFont="1" applyBorder="1" applyAlignment="1">
      <alignment horizontal="center" vertical="center"/>
    </xf>
    <xf numFmtId="188" fontId="2" fillId="0" borderId="3" xfId="65" applyNumberFormat="1" applyFont="1" applyBorder="1" applyAlignment="1">
      <alignment horizontal="right" vertical="center" shrinkToFit="1"/>
    </xf>
    <xf numFmtId="188" fontId="2" fillId="0" borderId="1" xfId="65" applyNumberFormat="1" applyFont="1" applyBorder="1" applyAlignment="1">
      <alignment horizontal="right" vertical="center" shrinkToFit="1"/>
    </xf>
    <xf numFmtId="0" fontId="4" fillId="0" borderId="2" xfId="64" applyFont="1" applyFill="1" applyBorder="1">
      <alignment vertical="center"/>
    </xf>
    <xf numFmtId="0" fontId="4" fillId="5" borderId="13" xfId="64" applyFont="1" applyFill="1" applyBorder="1" applyAlignment="1">
      <alignment horizontal="center" vertical="center" wrapText="1"/>
    </xf>
    <xf numFmtId="0" fontId="4" fillId="5" borderId="4" xfId="64" applyFont="1" applyFill="1" applyBorder="1">
      <alignment vertical="center"/>
    </xf>
    <xf numFmtId="0" fontId="4" fillId="5" borderId="5" xfId="64" applyFont="1" applyFill="1" applyBorder="1">
      <alignment vertical="center"/>
    </xf>
    <xf numFmtId="0" fontId="4" fillId="5" borderId="6" xfId="64" applyFont="1" applyFill="1" applyBorder="1">
      <alignment vertical="center"/>
    </xf>
    <xf numFmtId="0" fontId="4" fillId="5" borderId="13" xfId="64" applyFont="1" applyFill="1" applyBorder="1" applyAlignment="1">
      <alignment horizontal="center" vertical="center"/>
    </xf>
    <xf numFmtId="181" fontId="5" fillId="5" borderId="13" xfId="64" applyNumberFormat="1" applyFont="1" applyFill="1" applyBorder="1" applyAlignment="1">
      <alignment horizontal="center" vertical="center"/>
    </xf>
    <xf numFmtId="181" fontId="16" fillId="5" borderId="63" xfId="64" applyNumberFormat="1" applyFont="1" applyFill="1" applyBorder="1" applyAlignment="1">
      <alignment horizontal="center" vertical="center"/>
    </xf>
    <xf numFmtId="181" fontId="5" fillId="5" borderId="10" xfId="64" applyNumberFormat="1" applyFont="1" applyFill="1" applyBorder="1" applyAlignment="1">
      <alignment horizontal="center" vertical="center"/>
    </xf>
    <xf numFmtId="188" fontId="5" fillId="5" borderId="9" xfId="30" applyNumberFormat="1" applyFont="1" applyFill="1" applyBorder="1" applyAlignment="1">
      <alignment horizontal="right" vertical="center" shrinkToFit="1"/>
    </xf>
    <xf numFmtId="188" fontId="5" fillId="5" borderId="7" xfId="30" applyNumberFormat="1" applyFont="1" applyFill="1" applyBorder="1" applyAlignment="1">
      <alignment horizontal="right" vertical="center" shrinkToFit="1"/>
    </xf>
    <xf numFmtId="185" fontId="5" fillId="5" borderId="64" xfId="30" applyNumberFormat="1" applyFont="1" applyFill="1" applyBorder="1" applyAlignment="1">
      <alignment horizontal="right" vertical="center" shrinkToFit="1"/>
    </xf>
    <xf numFmtId="188" fontId="5" fillId="5" borderId="13" xfId="30" applyNumberFormat="1" applyFont="1" applyFill="1" applyBorder="1" applyAlignment="1">
      <alignment horizontal="right" vertical="center" shrinkToFit="1"/>
    </xf>
    <xf numFmtId="188" fontId="5" fillId="5" borderId="4" xfId="30" applyNumberFormat="1" applyFont="1" applyFill="1" applyBorder="1" applyAlignment="1">
      <alignment horizontal="right" vertical="center" shrinkToFit="1"/>
    </xf>
    <xf numFmtId="185" fontId="5" fillId="5" borderId="10" xfId="30" applyNumberFormat="1" applyFont="1" applyFill="1" applyBorder="1" applyAlignment="1">
      <alignment horizontal="right" vertical="center" shrinkToFit="1"/>
    </xf>
    <xf numFmtId="0" fontId="4" fillId="0" borderId="0" xfId="64" applyNumberFormat="1" applyFont="1" applyFill="1" applyBorder="1">
      <alignment vertical="center"/>
    </xf>
    <xf numFmtId="192" fontId="5" fillId="0" borderId="0" xfId="64" applyNumberFormat="1" applyFont="1" applyFill="1" applyBorder="1">
      <alignment vertical="center"/>
    </xf>
    <xf numFmtId="181" fontId="5" fillId="0" borderId="13" xfId="64" applyNumberFormat="1" applyFont="1" applyFill="1" applyBorder="1" applyAlignment="1">
      <alignment horizontal="center" vertical="center"/>
    </xf>
    <xf numFmtId="181" fontId="5" fillId="0" borderId="63" xfId="64" applyNumberFormat="1" applyFont="1" applyFill="1" applyBorder="1" applyAlignment="1">
      <alignment horizontal="center" vertical="center"/>
    </xf>
    <xf numFmtId="181" fontId="5" fillId="0" borderId="10" xfId="64" applyNumberFormat="1" applyFont="1" applyFill="1" applyBorder="1" applyAlignment="1">
      <alignment horizontal="center" vertical="center"/>
    </xf>
    <xf numFmtId="181" fontId="5" fillId="0" borderId="0" xfId="64" applyNumberFormat="1" applyFont="1" applyFill="1" applyBorder="1" applyAlignment="1">
      <alignment horizontal="center" vertical="center"/>
    </xf>
    <xf numFmtId="178" fontId="2" fillId="0" borderId="13" xfId="64" applyNumberFormat="1" applyFont="1" applyFill="1" applyBorder="1" applyAlignment="1">
      <alignment horizontal="right" vertical="center" shrinkToFit="1"/>
    </xf>
    <xf numFmtId="178" fontId="2" fillId="0" borderId="63" xfId="64" applyNumberFormat="1" applyFont="1" applyFill="1" applyBorder="1" applyAlignment="1">
      <alignment horizontal="right" vertical="center" shrinkToFit="1"/>
    </xf>
    <xf numFmtId="178" fontId="5" fillId="0" borderId="10" xfId="64" applyNumberFormat="1" applyFont="1" applyFill="1" applyBorder="1" applyAlignment="1">
      <alignment horizontal="right" vertical="center" shrinkToFit="1"/>
    </xf>
    <xf numFmtId="181" fontId="5" fillId="0" borderId="48" xfId="64" applyNumberFormat="1" applyFont="1" applyFill="1" applyBorder="1">
      <alignment vertical="center"/>
    </xf>
    <xf numFmtId="185" fontId="2" fillId="0" borderId="13" xfId="64" applyNumberFormat="1" applyFont="1" applyFill="1" applyBorder="1" applyAlignment="1">
      <alignment horizontal="right" vertical="center" shrinkToFit="1"/>
    </xf>
    <xf numFmtId="185" fontId="2" fillId="0" borderId="63" xfId="64" applyNumberFormat="1" applyFont="1" applyFill="1" applyBorder="1" applyAlignment="1">
      <alignment horizontal="right" vertical="center" shrinkToFit="1"/>
    </xf>
    <xf numFmtId="185" fontId="5" fillId="0" borderId="10" xfId="64" applyNumberFormat="1" applyFont="1" applyFill="1" applyBorder="1" applyAlignment="1">
      <alignment horizontal="right" vertical="center" shrinkToFit="1"/>
    </xf>
    <xf numFmtId="192" fontId="5" fillId="0" borderId="12" xfId="64" applyNumberFormat="1" applyFont="1" applyFill="1" applyBorder="1">
      <alignment vertical="center"/>
    </xf>
    <xf numFmtId="181" fontId="5" fillId="0" borderId="8" xfId="64" applyNumberFormat="1" applyFont="1" applyFill="1" applyBorder="1">
      <alignment vertical="center"/>
    </xf>
    <xf numFmtId="0" fontId="4" fillId="0" borderId="2" xfId="64" applyFont="1" applyFill="1" applyBorder="1" applyAlignment="1"/>
    <xf numFmtId="0" fontId="4" fillId="0" borderId="48" xfId="64" applyFont="1" applyFill="1" applyBorder="1" applyAlignment="1"/>
    <xf numFmtId="188" fontId="5" fillId="5" borderId="13" xfId="64" applyNumberFormat="1" applyFont="1" applyFill="1" applyBorder="1" applyAlignment="1">
      <alignment horizontal="right" vertical="center" shrinkToFit="1"/>
    </xf>
    <xf numFmtId="188" fontId="5" fillId="5" borderId="63" xfId="64" applyNumberFormat="1" applyFont="1" applyFill="1" applyBorder="1" applyAlignment="1">
      <alignment horizontal="right" vertical="center" shrinkToFit="1"/>
    </xf>
    <xf numFmtId="185" fontId="5" fillId="5" borderId="10" xfId="64" applyNumberFormat="1" applyFont="1" applyFill="1" applyBorder="1" applyAlignment="1">
      <alignment horizontal="right" vertical="center" shrinkToFit="1"/>
    </xf>
    <xf numFmtId="188" fontId="5" fillId="0" borderId="13" xfId="64" applyNumberFormat="1" applyFont="1" applyFill="1" applyBorder="1" applyAlignment="1">
      <alignment horizontal="right" vertical="center" shrinkToFit="1"/>
    </xf>
    <xf numFmtId="188" fontId="5" fillId="0" borderId="63" xfId="64" applyNumberFormat="1" applyFont="1" applyFill="1" applyBorder="1" applyAlignment="1">
      <alignment horizontal="right" vertical="center" shrinkToFit="1"/>
    </xf>
    <xf numFmtId="0" fontId="4" fillId="0" borderId="0" xfId="64" applyFont="1" applyFill="1" applyBorder="1" applyAlignment="1"/>
    <xf numFmtId="192" fontId="5" fillId="0" borderId="21" xfId="64" applyNumberFormat="1" applyFont="1" applyFill="1" applyBorder="1">
      <alignment vertical="center"/>
    </xf>
    <xf numFmtId="192" fontId="5" fillId="0" borderId="12" xfId="30" applyNumberFormat="1" applyFont="1" applyFill="1" applyBorder="1">
      <alignment vertical="center"/>
    </xf>
    <xf numFmtId="181" fontId="2" fillId="0" borderId="5" xfId="44" applyNumberFormat="1" applyFont="1" applyBorder="1" applyAlignment="1">
      <alignment horizontal="center" vertical="center"/>
    </xf>
    <xf numFmtId="181" fontId="2" fillId="0" borderId="6" xfId="44" applyNumberFormat="1" applyFont="1" applyBorder="1" applyAlignment="1">
      <alignment horizontal="center" vertical="center"/>
    </xf>
    <xf numFmtId="181" fontId="2" fillId="0" borderId="10" xfId="44" applyNumberFormat="1" applyFont="1" applyBorder="1" applyAlignment="1">
      <alignment horizontal="center" vertical="center" wrapText="1"/>
    </xf>
    <xf numFmtId="181" fontId="17" fillId="0" borderId="11" xfId="44" applyNumberFormat="1" applyFont="1" applyBorder="1" applyAlignment="1">
      <alignment horizontal="center" vertical="center"/>
    </xf>
    <xf numFmtId="181" fontId="2" fillId="0" borderId="12" xfId="44" applyNumberFormat="1" applyFont="1" applyBorder="1" applyAlignment="1">
      <alignment horizontal="center" vertical="center" wrapText="1"/>
    </xf>
    <xf numFmtId="181" fontId="2" fillId="0" borderId="13" xfId="44" applyNumberFormat="1" applyFont="1" applyBorder="1" applyAlignment="1">
      <alignment horizontal="center" vertical="center"/>
    </xf>
    <xf numFmtId="185" fontId="2" fillId="0" borderId="14" xfId="65" applyNumberFormat="1" applyFont="1" applyFill="1" applyBorder="1" applyAlignment="1">
      <alignment horizontal="right" vertical="center" shrinkToFit="1"/>
    </xf>
    <xf numFmtId="188" fontId="2" fillId="0" borderId="11" xfId="65" applyNumberFormat="1" applyFont="1" applyFill="1" applyBorder="1" applyAlignment="1">
      <alignment horizontal="right" vertical="center" shrinkToFit="1"/>
    </xf>
    <xf numFmtId="185" fontId="2" fillId="0" borderId="15" xfId="65" applyNumberFormat="1" applyFont="1" applyFill="1" applyBorder="1" applyAlignment="1">
      <alignment horizontal="right" vertical="center" shrinkToFit="1"/>
    </xf>
    <xf numFmtId="185" fontId="2" fillId="0" borderId="3" xfId="65" applyNumberFormat="1" applyFont="1" applyBorder="1" applyAlignment="1">
      <alignment horizontal="right" vertical="center" shrinkToFit="1"/>
    </xf>
    <xf numFmtId="185" fontId="2" fillId="0" borderId="16" xfId="65" applyNumberFormat="1" applyFont="1" applyFill="1" applyBorder="1" applyAlignment="1">
      <alignment horizontal="right" vertical="center" shrinkToFit="1"/>
    </xf>
    <xf numFmtId="188" fontId="2" fillId="0" borderId="19" xfId="65" applyNumberFormat="1" applyFont="1" applyFill="1" applyBorder="1" applyAlignment="1">
      <alignment horizontal="right" vertical="center" shrinkToFit="1"/>
    </xf>
    <xf numFmtId="185" fontId="2" fillId="0" borderId="20" xfId="65" applyNumberFormat="1" applyFont="1" applyFill="1" applyBorder="1" applyAlignment="1">
      <alignment horizontal="right" vertical="center" shrinkToFit="1"/>
    </xf>
    <xf numFmtId="185" fontId="2" fillId="0" borderId="17" xfId="65" applyNumberFormat="1" applyFont="1" applyBorder="1" applyAlignment="1">
      <alignment horizontal="right" vertical="center" shrinkToFit="1"/>
    </xf>
    <xf numFmtId="185" fontId="2" fillId="0" borderId="14" xfId="65" applyNumberFormat="1" applyFont="1" applyBorder="1" applyAlignment="1">
      <alignment horizontal="right" vertical="center" shrinkToFit="1"/>
    </xf>
    <xf numFmtId="188" fontId="2" fillId="0" borderId="11" xfId="65" applyNumberFormat="1" applyFont="1" applyBorder="1" applyAlignment="1">
      <alignment horizontal="right" vertical="center" shrinkToFit="1"/>
    </xf>
    <xf numFmtId="185" fontId="2" fillId="0" borderId="21" xfId="65" applyNumberFormat="1" applyFont="1" applyBorder="1" applyAlignment="1">
      <alignment horizontal="right" vertical="center" shrinkToFit="1"/>
    </xf>
    <xf numFmtId="0" fontId="4" fillId="0" borderId="7" xfId="64" applyFont="1" applyFill="1" applyBorder="1">
      <alignment vertical="center"/>
    </xf>
    <xf numFmtId="0" fontId="4" fillId="0" borderId="8" xfId="64" applyFont="1" applyFill="1" applyBorder="1">
      <alignment vertical="center"/>
    </xf>
    <xf numFmtId="0" fontId="4" fillId="0" borderId="0" xfId="66" applyProtection="1">
      <alignment vertical="center"/>
    </xf>
    <xf numFmtId="0" fontId="4" fillId="0" borderId="0" xfId="66" applyAlignment="1" applyProtection="1">
      <alignment vertical="center"/>
    </xf>
    <xf numFmtId="0" fontId="18" fillId="0" borderId="0" xfId="66" applyFont="1" applyProtection="1">
      <alignment vertical="center"/>
    </xf>
    <xf numFmtId="0" fontId="4" fillId="5" borderId="0" xfId="66" applyFill="1" applyProtection="1">
      <alignment vertical="center"/>
    </xf>
    <xf numFmtId="0" fontId="4" fillId="0" borderId="0" xfId="66">
      <alignment vertical="center"/>
    </xf>
    <xf numFmtId="49" fontId="16" fillId="5" borderId="0" xfId="63" applyNumberFormat="1" applyFont="1" applyFill="1" applyProtection="1">
      <alignment vertical="center"/>
    </xf>
    <xf numFmtId="0" fontId="19" fillId="5" borderId="0" xfId="63" applyFont="1" applyFill="1" applyAlignment="1" applyProtection="1">
      <alignment vertical="center"/>
    </xf>
    <xf numFmtId="0" fontId="16" fillId="5" borderId="0" xfId="63" applyFont="1" applyFill="1" applyAlignment="1" applyProtection="1">
      <alignment vertical="center"/>
    </xf>
    <xf numFmtId="0" fontId="16" fillId="5" borderId="0" xfId="63" applyFont="1" applyFill="1" applyProtection="1">
      <alignment vertical="center"/>
    </xf>
    <xf numFmtId="0" fontId="15" fillId="5" borderId="65" xfId="63" applyFont="1" applyFill="1" applyBorder="1" applyAlignment="1" applyProtection="1">
      <alignment horizontal="left" vertical="center"/>
    </xf>
    <xf numFmtId="0" fontId="15" fillId="6" borderId="44" xfId="63" applyFont="1" applyFill="1" applyBorder="1" applyAlignment="1" applyProtection="1">
      <alignment horizontal="center" vertical="center"/>
      <protection locked="0"/>
    </xf>
    <xf numFmtId="0" fontId="15" fillId="6" borderId="28" xfId="63" applyFont="1" applyFill="1" applyBorder="1" applyAlignment="1" applyProtection="1">
      <alignment horizontal="center" vertical="center"/>
      <protection locked="0"/>
    </xf>
    <xf numFmtId="0" fontId="15" fillId="6" borderId="66" xfId="63" applyFont="1" applyFill="1" applyBorder="1" applyAlignment="1" applyProtection="1">
      <alignment horizontal="center" vertical="center"/>
      <protection locked="0"/>
    </xf>
    <xf numFmtId="0" fontId="15" fillId="6" borderId="67" xfId="63" applyFont="1" applyFill="1" applyBorder="1" applyAlignment="1" applyProtection="1">
      <alignment horizontal="center" vertical="center"/>
      <protection locked="0"/>
    </xf>
    <xf numFmtId="0" fontId="15" fillId="0" borderId="68" xfId="63" applyFont="1" applyBorder="1" applyAlignment="1" applyProtection="1">
      <alignment horizontal="center" vertical="center" shrinkToFit="1"/>
      <protection locked="0"/>
    </xf>
    <xf numFmtId="0" fontId="15" fillId="0" borderId="69" xfId="67" applyFont="1" applyBorder="1" applyAlignment="1" applyProtection="1">
      <alignment horizontal="left" vertical="center" shrinkToFit="1"/>
      <protection locked="0"/>
    </xf>
    <xf numFmtId="0" fontId="15" fillId="0" borderId="70" xfId="67" applyFont="1" applyBorder="1" applyAlignment="1" applyProtection="1">
      <alignment horizontal="left" vertical="center" shrinkToFit="1"/>
      <protection locked="0"/>
    </xf>
    <xf numFmtId="0" fontId="15" fillId="0" borderId="71" xfId="63" applyFont="1" applyBorder="1" applyAlignment="1" applyProtection="1">
      <alignment horizontal="center" vertical="center" shrinkToFit="1"/>
      <protection locked="0"/>
    </xf>
    <xf numFmtId="0" fontId="15" fillId="0" borderId="72" xfId="67" applyFont="1" applyBorder="1" applyAlignment="1" applyProtection="1">
      <alignment horizontal="left" vertical="center" shrinkToFit="1"/>
      <protection locked="0"/>
    </xf>
    <xf numFmtId="0" fontId="15" fillId="0" borderId="73" xfId="67" applyFont="1" applyBorder="1" applyAlignment="1" applyProtection="1">
      <alignment horizontal="left" vertical="center" shrinkToFit="1"/>
      <protection locked="0"/>
    </xf>
    <xf numFmtId="0" fontId="15" fillId="7" borderId="56" xfId="63" applyFont="1" applyFill="1" applyBorder="1" applyAlignment="1" applyProtection="1">
      <alignment horizontal="center" vertical="center" shrinkToFit="1"/>
      <protection locked="0"/>
    </xf>
    <xf numFmtId="0" fontId="15" fillId="7" borderId="38" xfId="63" applyFont="1" applyFill="1" applyBorder="1" applyAlignment="1" applyProtection="1">
      <alignment horizontal="left" vertical="center" shrinkToFit="1"/>
      <protection locked="0"/>
    </xf>
    <xf numFmtId="0" fontId="15" fillId="7" borderId="39" xfId="63" applyFont="1" applyFill="1" applyBorder="1" applyAlignment="1" applyProtection="1">
      <alignment horizontal="left" vertical="center" shrinkToFit="1"/>
      <protection locked="0"/>
    </xf>
    <xf numFmtId="0" fontId="15" fillId="5" borderId="28" xfId="63" applyFont="1" applyFill="1" applyBorder="1" applyAlignment="1" applyProtection="1">
      <alignment horizontal="left" vertical="center"/>
    </xf>
    <xf numFmtId="0" fontId="15" fillId="0" borderId="74" xfId="63" applyFont="1" applyBorder="1" applyAlignment="1" applyProtection="1">
      <alignment horizontal="center" vertical="center" shrinkToFit="1"/>
      <protection locked="0"/>
    </xf>
    <xf numFmtId="0" fontId="20" fillId="5" borderId="0" xfId="63" applyFont="1" applyFill="1" applyProtection="1">
      <alignment vertical="center"/>
    </xf>
    <xf numFmtId="0" fontId="15" fillId="6" borderId="45" xfId="63" applyFont="1" applyFill="1" applyBorder="1" applyAlignment="1" applyProtection="1">
      <alignment horizontal="center" vertical="center"/>
      <protection locked="0"/>
    </xf>
    <xf numFmtId="0" fontId="15" fillId="6" borderId="75" xfId="63" applyFont="1" applyFill="1" applyBorder="1" applyAlignment="1" applyProtection="1">
      <alignment horizontal="center" vertical="center"/>
      <protection locked="0"/>
    </xf>
    <xf numFmtId="0" fontId="15" fillId="0" borderId="76" xfId="67" applyFont="1" applyBorder="1" applyAlignment="1" applyProtection="1">
      <alignment horizontal="left" vertical="center" shrinkToFit="1"/>
      <protection locked="0"/>
    </xf>
    <xf numFmtId="0" fontId="15" fillId="0" borderId="77" xfId="67" applyFont="1" applyBorder="1" applyAlignment="1" applyProtection="1">
      <alignment horizontal="left" vertical="center" shrinkToFit="1"/>
      <protection locked="0"/>
    </xf>
    <xf numFmtId="0" fontId="15" fillId="7" borderId="51" xfId="63" applyFont="1" applyFill="1" applyBorder="1" applyAlignment="1" applyProtection="1">
      <alignment horizontal="left" vertical="center" shrinkToFit="1"/>
      <protection locked="0"/>
    </xf>
    <xf numFmtId="0" fontId="15" fillId="6" borderId="78" xfId="63" applyFont="1" applyFill="1" applyBorder="1" applyAlignment="1" applyProtection="1">
      <alignment horizontal="center" vertical="center" wrapText="1"/>
      <protection locked="0"/>
    </xf>
    <xf numFmtId="0" fontId="15" fillId="6" borderId="28" xfId="63" applyFont="1" applyFill="1" applyBorder="1" applyAlignment="1" applyProtection="1">
      <alignment horizontal="center" vertical="center" wrapText="1"/>
      <protection locked="0"/>
    </xf>
    <xf numFmtId="0" fontId="15" fillId="6" borderId="45" xfId="63" applyFont="1" applyFill="1" applyBorder="1" applyAlignment="1" applyProtection="1">
      <alignment horizontal="center" vertical="center" wrapText="1"/>
      <protection locked="0"/>
    </xf>
    <xf numFmtId="0" fontId="15" fillId="6" borderId="79" xfId="63" applyFont="1" applyFill="1" applyBorder="1" applyAlignment="1" applyProtection="1">
      <alignment horizontal="center" vertical="center" wrapText="1"/>
      <protection locked="0"/>
    </xf>
    <xf numFmtId="0" fontId="15" fillId="6" borderId="67" xfId="63" applyFont="1" applyFill="1" applyBorder="1" applyAlignment="1" applyProtection="1">
      <alignment horizontal="center" vertical="center" wrapText="1"/>
      <protection locked="0"/>
    </xf>
    <xf numFmtId="0" fontId="15" fillId="6" borderId="75" xfId="63" applyFont="1" applyFill="1" applyBorder="1" applyAlignment="1" applyProtection="1">
      <alignment horizontal="center" vertical="center" wrapText="1"/>
      <protection locked="0"/>
    </xf>
    <xf numFmtId="188" fontId="15" fillId="0" borderId="80" xfId="67" applyNumberFormat="1" applyFont="1" applyBorder="1" applyAlignment="1" applyProtection="1">
      <alignment horizontal="right" vertical="center" shrinkToFit="1"/>
      <protection locked="0"/>
    </xf>
    <xf numFmtId="188" fontId="15" fillId="0" borderId="81" xfId="67" applyNumberFormat="1" applyFont="1" applyBorder="1" applyAlignment="1" applyProtection="1">
      <alignment horizontal="right" vertical="center" shrinkToFit="1"/>
      <protection locked="0"/>
    </xf>
    <xf numFmtId="188" fontId="15" fillId="0" borderId="82" xfId="67" applyNumberFormat="1" applyFont="1" applyBorder="1" applyAlignment="1" applyProtection="1">
      <alignment horizontal="right" vertical="center" shrinkToFit="1"/>
      <protection locked="0"/>
    </xf>
    <xf numFmtId="188" fontId="15" fillId="0" borderId="83" xfId="67" applyNumberFormat="1" applyFont="1" applyBorder="1" applyAlignment="1" applyProtection="1">
      <alignment horizontal="right" vertical="center" shrinkToFit="1"/>
      <protection locked="0"/>
    </xf>
    <xf numFmtId="188" fontId="15" fillId="0" borderId="84" xfId="67" applyNumberFormat="1" applyFont="1" applyBorder="1" applyAlignment="1" applyProtection="1">
      <alignment horizontal="right" vertical="center" shrinkToFit="1"/>
      <protection locked="0"/>
    </xf>
    <xf numFmtId="188" fontId="15" fillId="0" borderId="85" xfId="67" applyNumberFormat="1" applyFont="1" applyBorder="1" applyAlignment="1" applyProtection="1">
      <alignment horizontal="right" vertical="center" shrinkToFit="1"/>
      <protection locked="0"/>
    </xf>
    <xf numFmtId="188" fontId="15" fillId="7" borderId="86" xfId="62" applyNumberFormat="1" applyFont="1" applyFill="1" applyBorder="1" applyAlignment="1" applyProtection="1">
      <alignment horizontal="right" vertical="center" shrinkToFit="1"/>
      <protection locked="0"/>
    </xf>
    <xf numFmtId="188" fontId="15" fillId="7" borderId="87" xfId="62" applyNumberFormat="1" applyFont="1" applyFill="1" applyBorder="1" applyAlignment="1" applyProtection="1">
      <alignment horizontal="right" vertical="center" shrinkToFit="1"/>
      <protection locked="0"/>
    </xf>
    <xf numFmtId="188" fontId="15" fillId="0" borderId="88" xfId="67" applyNumberFormat="1" applyFont="1" applyBorder="1" applyAlignment="1" applyProtection="1">
      <alignment horizontal="right" vertical="center" shrinkToFit="1"/>
      <protection locked="0"/>
    </xf>
    <xf numFmtId="188" fontId="15" fillId="0" borderId="89" xfId="67" applyNumberFormat="1" applyFont="1" applyBorder="1" applyAlignment="1" applyProtection="1">
      <alignment horizontal="right" vertical="center" shrinkToFit="1"/>
      <protection locked="0"/>
    </xf>
    <xf numFmtId="188" fontId="15" fillId="5" borderId="82" xfId="66" applyNumberFormat="1" applyFont="1" applyFill="1" applyBorder="1" applyAlignment="1" applyProtection="1">
      <alignment horizontal="right" vertical="center" shrinkToFit="1"/>
      <protection locked="0"/>
    </xf>
    <xf numFmtId="188" fontId="15" fillId="5" borderId="83" xfId="66" applyNumberFormat="1" applyFont="1" applyFill="1" applyBorder="1" applyAlignment="1" applyProtection="1">
      <alignment horizontal="right" vertical="center" shrinkToFit="1"/>
      <protection locked="0"/>
    </xf>
    <xf numFmtId="188" fontId="15" fillId="7" borderId="90" xfId="63" applyNumberFormat="1" applyFont="1" applyFill="1" applyBorder="1" applyAlignment="1" applyProtection="1">
      <alignment horizontal="right" vertical="center" shrinkToFit="1"/>
      <protection locked="0"/>
    </xf>
    <xf numFmtId="188" fontId="15" fillId="7" borderId="91" xfId="63" applyNumberFormat="1" applyFont="1" applyFill="1" applyBorder="1" applyAlignment="1" applyProtection="1">
      <alignment horizontal="right" vertical="center" shrinkToFit="1"/>
      <protection locked="0"/>
    </xf>
    <xf numFmtId="0" fontId="15" fillId="6" borderId="44" xfId="63" applyFont="1" applyFill="1" applyBorder="1" applyAlignment="1" applyProtection="1">
      <alignment horizontal="center" vertical="center" wrapText="1"/>
      <protection locked="0"/>
    </xf>
    <xf numFmtId="0" fontId="15" fillId="6" borderId="66" xfId="63" applyFont="1" applyFill="1" applyBorder="1" applyAlignment="1" applyProtection="1">
      <alignment horizontal="center" vertical="center" wrapText="1"/>
      <protection locked="0"/>
    </xf>
    <xf numFmtId="188" fontId="15" fillId="0" borderId="92" xfId="67" applyNumberFormat="1" applyFont="1" applyBorder="1" applyAlignment="1" applyProtection="1">
      <alignment horizontal="right" vertical="center" shrinkToFit="1"/>
      <protection locked="0"/>
    </xf>
    <xf numFmtId="188" fontId="15" fillId="0" borderId="93" xfId="67" applyNumberFormat="1" applyFont="1" applyBorder="1" applyAlignment="1" applyProtection="1">
      <alignment horizontal="right" vertical="center" shrinkToFit="1"/>
      <protection locked="0"/>
    </xf>
    <xf numFmtId="188" fontId="15" fillId="0" borderId="94" xfId="67" applyNumberFormat="1" applyFont="1" applyBorder="1" applyAlignment="1" applyProtection="1">
      <alignment horizontal="right" vertical="center" shrinkToFit="1"/>
      <protection locked="0"/>
    </xf>
    <xf numFmtId="188" fontId="15" fillId="0" borderId="95" xfId="67" applyNumberFormat="1" applyFont="1" applyBorder="1" applyAlignment="1" applyProtection="1">
      <alignment horizontal="right" vertical="center" shrinkToFit="1"/>
      <protection locked="0"/>
    </xf>
    <xf numFmtId="188" fontId="15" fillId="0" borderId="96" xfId="67" applyNumberFormat="1" applyFont="1" applyBorder="1" applyAlignment="1" applyProtection="1">
      <alignment horizontal="right" vertical="center" shrinkToFit="1"/>
      <protection locked="0"/>
    </xf>
    <xf numFmtId="188" fontId="15" fillId="7" borderId="97" xfId="62" applyNumberFormat="1" applyFont="1" applyFill="1" applyBorder="1" applyAlignment="1" applyProtection="1">
      <alignment horizontal="right" vertical="center" shrinkToFit="1"/>
      <protection locked="0"/>
    </xf>
    <xf numFmtId="188" fontId="15" fillId="7" borderId="98" xfId="62" applyNumberFormat="1" applyFont="1" applyFill="1" applyBorder="1" applyAlignment="1" applyProtection="1">
      <alignment horizontal="right" vertical="center" shrinkToFit="1"/>
      <protection locked="0"/>
    </xf>
    <xf numFmtId="0" fontId="15" fillId="6" borderId="44" xfId="63" applyFont="1" applyFill="1" applyBorder="1" applyAlignment="1" applyProtection="1">
      <alignment horizontal="center" vertical="center" wrapText="1" shrinkToFit="1"/>
      <protection locked="0"/>
    </xf>
    <xf numFmtId="0" fontId="15" fillId="6" borderId="66" xfId="63" applyFont="1" applyFill="1" applyBorder="1" applyAlignment="1" applyProtection="1">
      <alignment horizontal="center" vertical="center" shrinkToFit="1"/>
      <protection locked="0"/>
    </xf>
    <xf numFmtId="188" fontId="15" fillId="0" borderId="99" xfId="67" applyNumberFormat="1" applyFont="1" applyBorder="1" applyAlignment="1" applyProtection="1">
      <alignment horizontal="right" vertical="center" shrinkToFit="1"/>
      <protection locked="0"/>
    </xf>
    <xf numFmtId="188" fontId="15" fillId="0" borderId="100" xfId="67" applyNumberFormat="1" applyFont="1" applyBorder="1" applyAlignment="1" applyProtection="1">
      <alignment horizontal="right" vertical="center" shrinkToFit="1"/>
      <protection locked="0"/>
    </xf>
    <xf numFmtId="188" fontId="15" fillId="5" borderId="94" xfId="66" applyNumberFormat="1" applyFont="1" applyFill="1" applyBorder="1" applyAlignment="1" applyProtection="1">
      <alignment horizontal="right" vertical="center" shrinkToFit="1"/>
      <protection locked="0"/>
    </xf>
    <xf numFmtId="188" fontId="15" fillId="7" borderId="101" xfId="63" applyNumberFormat="1" applyFont="1" applyFill="1" applyBorder="1" applyAlignment="1" applyProtection="1">
      <alignment horizontal="right" vertical="center" shrinkToFit="1"/>
      <protection locked="0"/>
    </xf>
    <xf numFmtId="188" fontId="15" fillId="7" borderId="98" xfId="63" applyNumberFormat="1" applyFont="1" applyFill="1" applyBorder="1" applyAlignment="1" applyProtection="1">
      <alignment horizontal="right" vertical="center" shrinkToFit="1"/>
      <protection locked="0"/>
    </xf>
    <xf numFmtId="0" fontId="15" fillId="6" borderId="29" xfId="63" applyFont="1" applyFill="1" applyBorder="1" applyAlignment="1" applyProtection="1">
      <alignment horizontal="center" vertical="center" wrapText="1"/>
      <protection locked="0"/>
    </xf>
    <xf numFmtId="0" fontId="15" fillId="6" borderId="102" xfId="63" applyFont="1" applyFill="1" applyBorder="1" applyAlignment="1" applyProtection="1">
      <alignment horizontal="center" vertical="center" wrapText="1"/>
      <protection locked="0"/>
    </xf>
    <xf numFmtId="188" fontId="15" fillId="0" borderId="103" xfId="67" applyNumberFormat="1" applyFont="1" applyBorder="1" applyAlignment="1" applyProtection="1">
      <alignment horizontal="right" vertical="center" shrinkToFit="1"/>
      <protection locked="0"/>
    </xf>
    <xf numFmtId="188" fontId="15" fillId="0" borderId="104" xfId="67" applyNumberFormat="1" applyFont="1" applyBorder="1" applyAlignment="1" applyProtection="1">
      <alignment horizontal="right" vertical="center" shrinkToFit="1"/>
      <protection locked="0"/>
    </xf>
    <xf numFmtId="188" fontId="15" fillId="0" borderId="105" xfId="62" applyNumberFormat="1" applyFont="1" applyBorder="1" applyAlignment="1" applyProtection="1">
      <alignment horizontal="right" vertical="center" shrinkToFit="1"/>
      <protection locked="0"/>
    </xf>
    <xf numFmtId="188" fontId="15" fillId="0" borderId="81" xfId="62" applyNumberFormat="1" applyFont="1" applyBorder="1" applyAlignment="1" applyProtection="1">
      <alignment horizontal="right" vertical="center" shrinkToFit="1"/>
      <protection locked="0"/>
    </xf>
    <xf numFmtId="188" fontId="15" fillId="0" borderId="73" xfId="67" applyNumberFormat="1" applyFont="1" applyBorder="1" applyAlignment="1" applyProtection="1">
      <alignment horizontal="right" vertical="center" shrinkToFit="1"/>
      <protection locked="0"/>
    </xf>
    <xf numFmtId="188" fontId="15" fillId="0" borderId="106" xfId="67" applyNumberFormat="1" applyFont="1" applyBorder="1" applyAlignment="1" applyProtection="1">
      <alignment horizontal="right" vertical="center" shrinkToFit="1"/>
      <protection locked="0"/>
    </xf>
    <xf numFmtId="188" fontId="15" fillId="0" borderId="107" xfId="62" applyNumberFormat="1" applyFont="1" applyBorder="1" applyAlignment="1" applyProtection="1">
      <alignment horizontal="right" vertical="center" shrinkToFit="1"/>
      <protection locked="0"/>
    </xf>
    <xf numFmtId="188" fontId="15" fillId="0" borderId="83" xfId="62" applyNumberFormat="1" applyFont="1" applyBorder="1" applyAlignment="1" applyProtection="1">
      <alignment horizontal="right" vertical="center" shrinkToFit="1"/>
      <protection locked="0"/>
    </xf>
    <xf numFmtId="188" fontId="15" fillId="0" borderId="108" xfId="62" applyNumberFormat="1" applyFont="1" applyBorder="1" applyAlignment="1" applyProtection="1">
      <alignment horizontal="right" vertical="center" shrinkToFit="1"/>
      <protection locked="0"/>
    </xf>
    <xf numFmtId="188" fontId="15" fillId="0" borderId="85" xfId="62" applyNumberFormat="1" applyFont="1" applyBorder="1" applyAlignment="1" applyProtection="1">
      <alignment horizontal="right" vertical="center" shrinkToFit="1"/>
      <protection locked="0"/>
    </xf>
    <xf numFmtId="188" fontId="15" fillId="7" borderId="109" xfId="62" applyNumberFormat="1" applyFont="1" applyFill="1" applyBorder="1" applyAlignment="1" applyProtection="1">
      <alignment horizontal="right" vertical="center" shrinkToFit="1"/>
      <protection locked="0"/>
    </xf>
    <xf numFmtId="188" fontId="15" fillId="7" borderId="110" xfId="62" applyNumberFormat="1" applyFont="1" applyFill="1" applyBorder="1" applyAlignment="1" applyProtection="1">
      <alignment horizontal="right" vertical="center" shrinkToFit="1"/>
      <protection locked="0"/>
    </xf>
    <xf numFmtId="188" fontId="15" fillId="7" borderId="91" xfId="62" applyNumberFormat="1" applyFont="1" applyFill="1" applyBorder="1" applyAlignment="1" applyProtection="1">
      <alignment horizontal="right" vertical="center" shrinkToFit="1"/>
      <protection locked="0"/>
    </xf>
    <xf numFmtId="0" fontId="15" fillId="6" borderId="28" xfId="63" applyFont="1" applyFill="1" applyBorder="1" applyAlignment="1" applyProtection="1">
      <alignment horizontal="center" vertical="center" shrinkToFit="1"/>
      <protection locked="0"/>
    </xf>
    <xf numFmtId="0" fontId="15" fillId="6" borderId="29" xfId="63" applyFont="1" applyFill="1" applyBorder="1" applyAlignment="1" applyProtection="1">
      <alignment horizontal="center" vertical="center" shrinkToFit="1"/>
      <protection locked="0"/>
    </xf>
    <xf numFmtId="0" fontId="15" fillId="6" borderId="67" xfId="63" applyFont="1" applyFill="1" applyBorder="1" applyAlignment="1" applyProtection="1">
      <alignment horizontal="center" vertical="center" shrinkToFit="1"/>
      <protection locked="0"/>
    </xf>
    <xf numFmtId="0" fontId="15" fillId="6" borderId="102" xfId="63" applyFont="1" applyFill="1" applyBorder="1" applyAlignment="1" applyProtection="1">
      <alignment horizontal="center" vertical="center" shrinkToFit="1"/>
      <protection locked="0"/>
    </xf>
    <xf numFmtId="188" fontId="15" fillId="0" borderId="111" xfId="67" applyNumberFormat="1" applyFont="1" applyBorder="1" applyAlignment="1" applyProtection="1">
      <alignment horizontal="right" vertical="center" shrinkToFit="1"/>
      <protection locked="0"/>
    </xf>
    <xf numFmtId="188" fontId="15" fillId="0" borderId="112" xfId="63" applyNumberFormat="1" applyFont="1" applyBorder="1" applyAlignment="1" applyProtection="1">
      <alignment horizontal="right" vertical="center" shrinkToFit="1"/>
      <protection locked="0"/>
    </xf>
    <xf numFmtId="188" fontId="15" fillId="0" borderId="89" xfId="63" applyNumberFormat="1" applyFont="1" applyBorder="1" applyAlignment="1" applyProtection="1">
      <alignment horizontal="right" vertical="center" shrinkToFit="1"/>
      <protection locked="0"/>
    </xf>
    <xf numFmtId="188" fontId="15" fillId="0" borderId="107" xfId="63" applyNumberFormat="1" applyFont="1" applyBorder="1" applyAlignment="1" applyProtection="1">
      <alignment horizontal="right" vertical="center" shrinkToFit="1"/>
      <protection locked="0"/>
    </xf>
    <xf numFmtId="188" fontId="15" fillId="0" borderId="83" xfId="63" applyNumberFormat="1" applyFont="1" applyBorder="1" applyAlignment="1" applyProtection="1">
      <alignment horizontal="right" vertical="center" shrinkToFit="1"/>
      <protection locked="0"/>
    </xf>
    <xf numFmtId="188" fontId="15" fillId="5" borderId="107" xfId="66" applyNumberFormat="1" applyFont="1" applyFill="1" applyBorder="1" applyAlignment="1" applyProtection="1">
      <alignment horizontal="right" vertical="center" shrinkToFit="1"/>
      <protection locked="0"/>
    </xf>
    <xf numFmtId="188" fontId="15" fillId="7" borderId="87" xfId="63" applyNumberFormat="1" applyFont="1" applyFill="1" applyBorder="1" applyAlignment="1" applyProtection="1">
      <alignment horizontal="right" vertical="center" shrinkToFit="1"/>
      <protection locked="0"/>
    </xf>
    <xf numFmtId="188" fontId="15" fillId="7" borderId="109" xfId="63" applyNumberFormat="1" applyFont="1" applyFill="1" applyBorder="1" applyAlignment="1" applyProtection="1">
      <alignment horizontal="right" vertical="center" shrinkToFit="1"/>
      <protection locked="0"/>
    </xf>
    <xf numFmtId="188" fontId="15" fillId="7" borderId="110" xfId="63" applyNumberFormat="1" applyFont="1" applyFill="1" applyBorder="1" applyAlignment="1" applyProtection="1">
      <alignment horizontal="right" vertical="center" shrinkToFit="1"/>
      <protection locked="0"/>
    </xf>
    <xf numFmtId="0" fontId="15" fillId="0" borderId="81" xfId="62" applyNumberFormat="1" applyFont="1" applyBorder="1" applyAlignment="1" applyProtection="1">
      <alignment horizontal="left" vertical="center" shrinkToFit="1"/>
      <protection locked="0"/>
    </xf>
    <xf numFmtId="0" fontId="15" fillId="0" borderId="83" xfId="62" applyNumberFormat="1" applyFont="1" applyBorder="1" applyAlignment="1" applyProtection="1">
      <alignment horizontal="left" vertical="center" shrinkToFit="1"/>
      <protection locked="0"/>
    </xf>
    <xf numFmtId="0" fontId="15" fillId="0" borderId="85" xfId="62" applyNumberFormat="1" applyFont="1" applyBorder="1" applyAlignment="1" applyProtection="1">
      <alignment horizontal="left" vertical="center" shrinkToFit="1"/>
      <protection locked="0"/>
    </xf>
    <xf numFmtId="0" fontId="15" fillId="7" borderId="87" xfId="62" applyNumberFormat="1" applyFont="1" applyFill="1" applyBorder="1" applyAlignment="1" applyProtection="1">
      <alignment horizontal="left" vertical="center" shrinkToFit="1"/>
      <protection locked="0"/>
    </xf>
    <xf numFmtId="0" fontId="15" fillId="5" borderId="0" xfId="63" applyFont="1" applyFill="1" applyProtection="1">
      <alignment vertical="center"/>
    </xf>
    <xf numFmtId="0" fontId="15" fillId="5" borderId="0" xfId="63" applyFont="1" applyFill="1" applyBorder="1" applyProtection="1">
      <alignment vertical="center"/>
    </xf>
    <xf numFmtId="0" fontId="15" fillId="0" borderId="113" xfId="62" applyNumberFormat="1" applyFont="1" applyBorder="1" applyAlignment="1" applyProtection="1">
      <alignment horizontal="left" vertical="center" shrinkToFit="1"/>
      <protection locked="0"/>
    </xf>
    <xf numFmtId="0" fontId="15" fillId="0" borderId="114" xfId="62" applyNumberFormat="1" applyFont="1" applyBorder="1" applyAlignment="1" applyProtection="1">
      <alignment horizontal="left" vertical="center" shrinkToFit="1"/>
      <protection locked="0"/>
    </xf>
    <xf numFmtId="0" fontId="15" fillId="0" borderId="115" xfId="62" applyNumberFormat="1" applyFont="1" applyBorder="1" applyAlignment="1" applyProtection="1">
      <alignment horizontal="left" vertical="center" shrinkToFit="1"/>
      <protection locked="0"/>
    </xf>
    <xf numFmtId="0" fontId="15" fillId="0" borderId="46" xfId="63" applyFont="1" applyBorder="1" applyAlignment="1" applyProtection="1">
      <alignment horizontal="center" vertical="center"/>
      <protection locked="0"/>
    </xf>
    <xf numFmtId="0" fontId="15" fillId="0" borderId="47" xfId="63" applyFont="1" applyBorder="1" applyAlignment="1" applyProtection="1">
      <alignment horizontal="center" vertical="center"/>
      <protection locked="0"/>
    </xf>
    <xf numFmtId="0" fontId="15" fillId="7" borderId="109" xfId="62" applyNumberFormat="1" applyFont="1" applyFill="1" applyBorder="1" applyAlignment="1" applyProtection="1">
      <alignment horizontal="left" vertical="center" shrinkToFit="1"/>
      <protection locked="0"/>
    </xf>
    <xf numFmtId="188" fontId="15" fillId="7" borderId="50" xfId="62" applyNumberFormat="1" applyFont="1" applyFill="1" applyBorder="1" applyAlignment="1" applyProtection="1">
      <alignment horizontal="right" vertical="center" shrinkToFit="1"/>
      <protection locked="0"/>
    </xf>
    <xf numFmtId="188" fontId="15" fillId="7" borderId="39" xfId="62" applyNumberFormat="1" applyFont="1" applyFill="1" applyBorder="1" applyAlignment="1" applyProtection="1">
      <alignment horizontal="right" vertical="center" shrinkToFit="1"/>
      <protection locked="0"/>
    </xf>
    <xf numFmtId="188" fontId="15" fillId="7" borderId="40" xfId="62" applyNumberFormat="1" applyFont="1" applyFill="1" applyBorder="1" applyAlignment="1" applyProtection="1">
      <alignment horizontal="right" vertical="center" shrinkToFit="1"/>
      <protection locked="0"/>
    </xf>
    <xf numFmtId="185" fontId="15" fillId="0" borderId="89" xfId="63" applyNumberFormat="1" applyFont="1" applyBorder="1" applyAlignment="1" applyProtection="1">
      <alignment horizontal="right" vertical="center" shrinkToFit="1"/>
      <protection locked="0"/>
    </xf>
    <xf numFmtId="185" fontId="15" fillId="0" borderId="83" xfId="63" applyNumberFormat="1" applyFont="1" applyBorder="1" applyAlignment="1" applyProtection="1">
      <alignment horizontal="right" vertical="center" shrinkToFit="1"/>
      <protection locked="0"/>
    </xf>
    <xf numFmtId="185" fontId="15" fillId="5" borderId="83" xfId="66" applyNumberFormat="1" applyFont="1" applyFill="1" applyBorder="1" applyAlignment="1" applyProtection="1">
      <alignment horizontal="right" vertical="center" shrinkToFit="1"/>
      <protection locked="0"/>
    </xf>
    <xf numFmtId="185" fontId="15" fillId="7" borderId="91" xfId="63" applyNumberFormat="1" applyFont="1" applyFill="1" applyBorder="1" applyAlignment="1" applyProtection="1">
      <alignment horizontal="right" vertical="center" shrinkToFit="1"/>
      <protection locked="0"/>
    </xf>
    <xf numFmtId="0" fontId="18" fillId="5" borderId="0" xfId="63" applyFont="1" applyFill="1" applyProtection="1">
      <alignment vertical="center"/>
    </xf>
    <xf numFmtId="0" fontId="18" fillId="5" borderId="0" xfId="63" applyFont="1" applyFill="1" applyBorder="1" applyProtection="1">
      <alignment vertical="center"/>
    </xf>
    <xf numFmtId="0" fontId="15" fillId="0" borderId="89" xfId="63" applyFont="1" applyBorder="1" applyAlignment="1" applyProtection="1">
      <alignment horizontal="left" vertical="center" shrinkToFit="1"/>
      <protection locked="0"/>
    </xf>
    <xf numFmtId="0" fontId="15" fillId="0" borderId="111" xfId="63" applyFont="1" applyBorder="1" applyAlignment="1" applyProtection="1">
      <alignment horizontal="left" vertical="center" shrinkToFit="1"/>
      <protection locked="0"/>
    </xf>
    <xf numFmtId="0" fontId="15" fillId="0" borderId="83" xfId="63" applyFont="1" applyBorder="1" applyAlignment="1" applyProtection="1">
      <alignment horizontal="left" vertical="center" shrinkToFit="1"/>
      <protection locked="0"/>
    </xf>
    <xf numFmtId="0" fontId="15" fillId="0" borderId="114" xfId="63" applyFont="1" applyBorder="1" applyAlignment="1" applyProtection="1">
      <alignment horizontal="left" vertical="center" shrinkToFit="1"/>
      <protection locked="0"/>
    </xf>
    <xf numFmtId="0" fontId="15" fillId="0" borderId="116" xfId="63" applyFont="1" applyBorder="1" applyAlignment="1" applyProtection="1">
      <alignment horizontal="center" vertical="center" shrinkToFit="1"/>
      <protection locked="0"/>
    </xf>
    <xf numFmtId="0" fontId="15" fillId="7" borderId="87" xfId="63" applyNumberFormat="1" applyFont="1" applyFill="1" applyBorder="1" applyAlignment="1" applyProtection="1">
      <alignment horizontal="left" vertical="center" shrinkToFit="1"/>
      <protection locked="0"/>
    </xf>
    <xf numFmtId="0" fontId="15" fillId="7" borderId="109" xfId="63" applyNumberFormat="1" applyFont="1" applyFill="1" applyBorder="1" applyAlignment="1" applyProtection="1">
      <alignment horizontal="left" vertical="center" shrinkToFit="1"/>
      <protection locked="0"/>
    </xf>
    <xf numFmtId="188" fontId="15" fillId="7" borderId="50" xfId="63" applyNumberFormat="1" applyFont="1" applyFill="1" applyBorder="1" applyAlignment="1" applyProtection="1">
      <alignment horizontal="right" vertical="center" shrinkToFit="1"/>
      <protection locked="0"/>
    </xf>
    <xf numFmtId="188" fontId="15" fillId="7" borderId="39" xfId="63" applyNumberFormat="1" applyFont="1" applyFill="1" applyBorder="1" applyAlignment="1" applyProtection="1">
      <alignment horizontal="right" vertical="center" shrinkToFit="1"/>
      <protection locked="0"/>
    </xf>
    <xf numFmtId="0" fontId="15" fillId="0" borderId="68" xfId="63" applyFont="1" applyFill="1" applyBorder="1" applyAlignment="1" applyProtection="1">
      <alignment horizontal="center" vertical="center" shrinkToFit="1"/>
      <protection locked="0"/>
    </xf>
    <xf numFmtId="0" fontId="15" fillId="0" borderId="117" xfId="62" applyFont="1" applyBorder="1" applyAlignment="1" applyProtection="1">
      <alignment horizontal="center" vertical="center" shrinkToFit="1"/>
      <protection locked="0"/>
    </xf>
    <xf numFmtId="0" fontId="15" fillId="0" borderId="69" xfId="62" applyFont="1" applyBorder="1" applyAlignment="1" applyProtection="1">
      <alignment horizontal="left" vertical="center" shrinkToFit="1"/>
      <protection locked="0"/>
    </xf>
    <xf numFmtId="0" fontId="15" fillId="0" borderId="70" xfId="62" applyFont="1" applyBorder="1" applyAlignment="1" applyProtection="1">
      <alignment horizontal="left" vertical="center" shrinkToFit="1"/>
      <protection locked="0"/>
    </xf>
    <xf numFmtId="0" fontId="15" fillId="0" borderId="71" xfId="63" applyFont="1" applyFill="1" applyBorder="1" applyAlignment="1" applyProtection="1">
      <alignment horizontal="center" vertical="center" shrinkToFit="1"/>
      <protection locked="0"/>
    </xf>
    <xf numFmtId="0" fontId="15" fillId="0" borderId="118" xfId="62" applyFont="1" applyBorder="1" applyAlignment="1" applyProtection="1">
      <alignment horizontal="center" vertical="center" shrinkToFit="1"/>
      <protection locked="0"/>
    </xf>
    <xf numFmtId="0" fontId="15" fillId="0" borderId="72" xfId="62" applyFont="1" applyBorder="1" applyAlignment="1" applyProtection="1">
      <alignment horizontal="left" vertical="center" shrinkToFit="1"/>
      <protection locked="0"/>
    </xf>
    <xf numFmtId="0" fontId="15" fillId="0" borderId="73" xfId="62" applyFont="1" applyBorder="1" applyAlignment="1" applyProtection="1">
      <alignment horizontal="left" vertical="center" shrinkToFit="1"/>
      <protection locked="0"/>
    </xf>
    <xf numFmtId="188" fontId="15" fillId="7" borderId="40" xfId="63" applyNumberFormat="1" applyFont="1" applyFill="1" applyBorder="1" applyAlignment="1" applyProtection="1">
      <alignment horizontal="right" vertical="center" shrinkToFit="1"/>
      <protection locked="0"/>
    </xf>
    <xf numFmtId="0" fontId="15" fillId="0" borderId="76" xfId="62" applyFont="1" applyBorder="1" applyAlignment="1" applyProtection="1">
      <alignment horizontal="left" vertical="center" shrinkToFit="1"/>
      <protection locked="0"/>
    </xf>
    <xf numFmtId="188" fontId="15" fillId="0" borderId="69" xfId="62" applyNumberFormat="1" applyFont="1" applyBorder="1" applyAlignment="1" applyProtection="1">
      <alignment horizontal="right" vertical="center" shrinkToFit="1"/>
      <protection locked="0"/>
    </xf>
    <xf numFmtId="188" fontId="15" fillId="0" borderId="70" xfId="62" applyNumberFormat="1" applyFont="1" applyBorder="1" applyAlignment="1" applyProtection="1">
      <alignment horizontal="right" vertical="center" shrinkToFit="1"/>
      <protection locked="0"/>
    </xf>
    <xf numFmtId="0" fontId="15" fillId="0" borderId="77" xfId="62" applyFont="1" applyBorder="1" applyAlignment="1" applyProtection="1">
      <alignment horizontal="left" vertical="center" shrinkToFit="1"/>
      <protection locked="0"/>
    </xf>
    <xf numFmtId="188" fontId="15" fillId="0" borderId="72" xfId="62" applyNumberFormat="1" applyFont="1" applyBorder="1" applyAlignment="1" applyProtection="1">
      <alignment horizontal="right" vertical="center" shrinkToFit="1"/>
      <protection locked="0"/>
    </xf>
    <xf numFmtId="188" fontId="15" fillId="0" borderId="73" xfId="62" applyNumberFormat="1" applyFont="1" applyBorder="1" applyAlignment="1" applyProtection="1">
      <alignment horizontal="right" vertical="center" shrinkToFit="1"/>
      <protection locked="0"/>
    </xf>
    <xf numFmtId="188" fontId="15" fillId="0" borderId="76" xfId="62" applyNumberFormat="1" applyFont="1" applyBorder="1" applyAlignment="1" applyProtection="1">
      <alignment horizontal="right" vertical="center" shrinkToFit="1"/>
      <protection locked="0"/>
    </xf>
    <xf numFmtId="188" fontId="15" fillId="0" borderId="77" xfId="62" applyNumberFormat="1" applyFont="1" applyBorder="1" applyAlignment="1" applyProtection="1">
      <alignment horizontal="right" vertical="center" shrinkToFit="1"/>
      <protection locked="0"/>
    </xf>
    <xf numFmtId="0" fontId="4" fillId="6" borderId="78" xfId="63" applyFont="1" applyFill="1" applyBorder="1" applyAlignment="1" applyProtection="1">
      <alignment horizontal="center" vertical="center" wrapText="1"/>
      <protection locked="0"/>
    </xf>
    <xf numFmtId="0" fontId="4" fillId="6" borderId="28" xfId="63" applyFont="1" applyFill="1" applyBorder="1" applyAlignment="1" applyProtection="1">
      <alignment horizontal="center" vertical="center" wrapText="1"/>
      <protection locked="0"/>
    </xf>
    <xf numFmtId="0" fontId="4" fillId="6" borderId="79" xfId="63" applyFont="1" applyFill="1" applyBorder="1" applyAlignment="1" applyProtection="1">
      <alignment horizontal="center" vertical="center" wrapText="1"/>
      <protection locked="0"/>
    </xf>
    <xf numFmtId="0" fontId="4" fillId="6" borderId="67" xfId="63" applyFont="1" applyFill="1" applyBorder="1" applyAlignment="1" applyProtection="1">
      <alignment horizontal="center" vertical="center" wrapText="1"/>
      <protection locked="0"/>
    </xf>
    <xf numFmtId="0" fontId="16" fillId="5" borderId="0" xfId="63" applyFont="1" applyFill="1" applyBorder="1" applyAlignment="1" applyProtection="1">
      <alignment vertical="center"/>
    </xf>
    <xf numFmtId="0" fontId="21" fillId="5" borderId="22" xfId="63" applyFont="1" applyFill="1" applyBorder="1" applyAlignment="1" applyProtection="1">
      <alignment horizontal="center" vertical="center"/>
    </xf>
    <xf numFmtId="0" fontId="21" fillId="5" borderId="23" xfId="63" applyFont="1" applyFill="1" applyBorder="1" applyAlignment="1" applyProtection="1">
      <alignment horizontal="center" vertical="center"/>
    </xf>
    <xf numFmtId="0" fontId="21" fillId="5" borderId="24" xfId="63" applyFont="1" applyFill="1" applyBorder="1" applyAlignment="1" applyProtection="1">
      <alignment horizontal="center" vertical="center"/>
    </xf>
    <xf numFmtId="0" fontId="4" fillId="6" borderId="45" xfId="63" applyFont="1" applyFill="1" applyBorder="1" applyAlignment="1" applyProtection="1">
      <alignment horizontal="center" vertical="center" wrapText="1"/>
      <protection locked="0"/>
    </xf>
    <xf numFmtId="0" fontId="4" fillId="6" borderId="75" xfId="63" applyFont="1" applyFill="1" applyBorder="1" applyAlignment="1" applyProtection="1">
      <alignment horizontal="center" vertical="center" wrapText="1"/>
      <protection locked="0"/>
    </xf>
    <xf numFmtId="0" fontId="16" fillId="5" borderId="65" xfId="63" applyFont="1" applyFill="1" applyBorder="1" applyProtection="1">
      <alignment vertical="center"/>
    </xf>
    <xf numFmtId="0" fontId="15" fillId="0" borderId="69" xfId="62" applyNumberFormat="1" applyFont="1" applyBorder="1" applyAlignment="1" applyProtection="1">
      <alignment horizontal="left" vertical="center" shrinkToFit="1"/>
      <protection locked="0"/>
    </xf>
    <xf numFmtId="0" fontId="15" fillId="0" borderId="70" xfId="62" applyNumberFormat="1" applyFont="1" applyBorder="1" applyAlignment="1" applyProtection="1">
      <alignment horizontal="left" vertical="center" shrinkToFit="1"/>
      <protection locked="0"/>
    </xf>
    <xf numFmtId="0" fontId="15" fillId="0" borderId="72" xfId="62" applyNumberFormat="1" applyFont="1" applyBorder="1" applyAlignment="1" applyProtection="1">
      <alignment horizontal="left" vertical="center" shrinkToFit="1"/>
      <protection locked="0"/>
    </xf>
    <xf numFmtId="0" fontId="15" fillId="0" borderId="73" xfId="62" applyNumberFormat="1" applyFont="1" applyBorder="1" applyAlignment="1" applyProtection="1">
      <alignment horizontal="left" vertical="center" shrinkToFit="1"/>
      <protection locked="0"/>
    </xf>
    <xf numFmtId="0" fontId="4" fillId="5" borderId="0" xfId="66" applyFill="1" applyAlignment="1" applyProtection="1">
      <alignment vertical="center"/>
    </xf>
    <xf numFmtId="0" fontId="18" fillId="5" borderId="0" xfId="66" applyFont="1" applyFill="1" applyProtection="1">
      <alignment vertical="center"/>
    </xf>
    <xf numFmtId="0" fontId="15" fillId="0" borderId="119" xfId="62" applyNumberFormat="1" applyFont="1" applyBorder="1" applyAlignment="1" applyProtection="1">
      <alignment horizontal="left" vertical="center" shrinkToFit="1"/>
      <protection locked="0"/>
    </xf>
    <xf numFmtId="0" fontId="15" fillId="0" borderId="106" xfId="62" applyNumberFormat="1" applyFont="1" applyBorder="1" applyAlignment="1" applyProtection="1">
      <alignment horizontal="left" vertical="center" shrinkToFit="1"/>
      <protection locked="0"/>
    </xf>
    <xf numFmtId="0" fontId="15" fillId="0" borderId="69" xfId="63" applyFont="1" applyBorder="1" applyAlignment="1" applyProtection="1">
      <alignment horizontal="left" vertical="center" shrinkToFit="1"/>
      <protection locked="0"/>
    </xf>
    <xf numFmtId="0" fontId="15" fillId="0" borderId="70" xfId="63" applyFont="1" applyBorder="1" applyAlignment="1" applyProtection="1">
      <alignment horizontal="left" vertical="center" shrinkToFit="1"/>
      <protection locked="0"/>
    </xf>
    <xf numFmtId="0" fontId="15" fillId="0" borderId="72" xfId="63" applyFont="1" applyBorder="1" applyAlignment="1" applyProtection="1">
      <alignment horizontal="left" vertical="center" shrinkToFit="1"/>
      <protection locked="0"/>
    </xf>
    <xf numFmtId="0" fontId="15" fillId="0" borderId="73" xfId="63" applyFont="1" applyBorder="1" applyAlignment="1" applyProtection="1">
      <alignment horizontal="left" vertical="center" shrinkToFit="1"/>
      <protection locked="0"/>
    </xf>
    <xf numFmtId="0" fontId="22" fillId="0" borderId="120" xfId="54" applyFont="1" applyBorder="1" applyAlignment="1" applyProtection="1">
      <alignment horizontal="left" vertical="center" shrinkToFit="1"/>
      <protection locked="0"/>
    </xf>
    <xf numFmtId="0" fontId="15" fillId="0" borderId="121" xfId="63" applyFont="1" applyBorder="1" applyAlignment="1" applyProtection="1">
      <alignment horizontal="center" vertical="center" shrinkToFit="1"/>
      <protection locked="0"/>
    </xf>
    <xf numFmtId="0" fontId="15" fillId="5" borderId="0" xfId="63" applyFont="1" applyFill="1" applyBorder="1" applyAlignment="1" applyProtection="1">
      <alignment horizontal="center" vertical="center" shrinkToFit="1"/>
    </xf>
    <xf numFmtId="0" fontId="15" fillId="5" borderId="0" xfId="63" applyFont="1" applyFill="1" applyBorder="1" applyAlignment="1" applyProtection="1">
      <alignment horizontal="left" vertical="center" shrinkToFit="1"/>
    </xf>
    <xf numFmtId="0" fontId="20" fillId="5" borderId="0" xfId="63" applyFont="1" applyFill="1" applyBorder="1" applyProtection="1">
      <alignment vertical="center"/>
    </xf>
    <xf numFmtId="0" fontId="15" fillId="5" borderId="65" xfId="63" applyFont="1" applyFill="1" applyBorder="1" applyAlignment="1" applyProtection="1">
      <alignment vertical="center"/>
    </xf>
    <xf numFmtId="0" fontId="15" fillId="5" borderId="65" xfId="63" applyFont="1" applyFill="1" applyBorder="1" applyAlignment="1" applyProtection="1">
      <alignment horizontal="center" vertical="center"/>
    </xf>
    <xf numFmtId="0" fontId="15" fillId="5" borderId="49" xfId="63" applyFont="1" applyFill="1" applyBorder="1" applyAlignment="1" applyProtection="1">
      <alignment horizontal="center" vertical="center"/>
    </xf>
    <xf numFmtId="0" fontId="15" fillId="5" borderId="12" xfId="63" applyFont="1" applyFill="1" applyBorder="1" applyAlignment="1" applyProtection="1">
      <alignment horizontal="center" vertical="center"/>
    </xf>
    <xf numFmtId="0" fontId="15" fillId="5" borderId="57" xfId="63" applyFont="1" applyFill="1" applyBorder="1" applyAlignment="1" applyProtection="1">
      <alignment horizontal="center" vertical="center"/>
    </xf>
    <xf numFmtId="0" fontId="15" fillId="5" borderId="5" xfId="63" applyFont="1" applyFill="1" applyBorder="1" applyAlignment="1" applyProtection="1">
      <alignment horizontal="center" vertical="center"/>
    </xf>
    <xf numFmtId="0" fontId="15" fillId="5" borderId="31" xfId="63" applyFont="1" applyFill="1" applyBorder="1" applyProtection="1">
      <alignment vertical="center"/>
    </xf>
    <xf numFmtId="0" fontId="15" fillId="5" borderId="21" xfId="63" applyFont="1" applyFill="1" applyBorder="1" applyProtection="1">
      <alignment vertical="center"/>
    </xf>
    <xf numFmtId="0" fontId="15" fillId="5" borderId="27" xfId="63" applyFont="1" applyFill="1" applyBorder="1" applyAlignment="1" applyProtection="1">
      <alignment horizontal="left" vertical="center"/>
    </xf>
    <xf numFmtId="0" fontId="15" fillId="5" borderId="0" xfId="63" applyFont="1" applyFill="1" applyBorder="1" applyAlignment="1" applyProtection="1">
      <alignment horizontal="left" vertical="center"/>
    </xf>
    <xf numFmtId="0" fontId="15" fillId="5" borderId="31" xfId="63" applyFont="1" applyFill="1" applyBorder="1" applyAlignment="1" applyProtection="1">
      <alignment horizontal="center" vertical="center" textRotation="255" shrinkToFit="1"/>
    </xf>
    <xf numFmtId="0" fontId="15" fillId="5" borderId="2" xfId="63" applyFont="1" applyFill="1" applyBorder="1" applyAlignment="1" applyProtection="1">
      <alignment horizontal="center" vertical="center" textRotation="255" shrinkToFit="1"/>
    </xf>
    <xf numFmtId="0" fontId="15" fillId="5" borderId="27" xfId="63" applyFont="1" applyFill="1" applyBorder="1" applyAlignment="1" applyProtection="1">
      <alignment horizontal="center" vertical="center" textRotation="255" shrinkToFit="1"/>
    </xf>
    <xf numFmtId="0" fontId="15" fillId="5" borderId="48" xfId="63" applyFont="1" applyFill="1" applyBorder="1" applyAlignment="1" applyProtection="1">
      <alignment horizontal="center" vertical="center" textRotation="255" shrinkToFit="1"/>
    </xf>
    <xf numFmtId="0" fontId="15" fillId="5" borderId="49" xfId="63" applyFont="1" applyFill="1" applyBorder="1" applyAlignment="1" applyProtection="1">
      <alignment horizontal="center" vertical="center" textRotation="255" shrinkToFit="1"/>
    </xf>
    <xf numFmtId="0" fontId="15" fillId="5" borderId="8" xfId="63" applyFont="1" applyFill="1" applyBorder="1" applyAlignment="1" applyProtection="1">
      <alignment horizontal="center" vertical="center" textRotation="255" shrinkToFit="1"/>
    </xf>
    <xf numFmtId="0" fontId="15" fillId="5" borderId="12" xfId="63" applyFont="1" applyFill="1" applyBorder="1" applyProtection="1">
      <alignment vertical="center"/>
    </xf>
    <xf numFmtId="0" fontId="15" fillId="5" borderId="31" xfId="63" applyFont="1" applyFill="1" applyBorder="1" applyAlignment="1" applyProtection="1">
      <alignment horizontal="center" vertical="center" textRotation="255" wrapText="1"/>
    </xf>
    <xf numFmtId="0" fontId="15" fillId="5" borderId="2" xfId="63" applyFont="1" applyFill="1" applyBorder="1" applyAlignment="1" applyProtection="1">
      <alignment horizontal="center" vertical="center" textRotation="255" wrapText="1"/>
    </xf>
    <xf numFmtId="0" fontId="15" fillId="5" borderId="1" xfId="63" applyFont="1" applyFill="1" applyBorder="1" applyAlignment="1" applyProtection="1">
      <alignment vertical="center"/>
    </xf>
    <xf numFmtId="0" fontId="15" fillId="5" borderId="21" xfId="63" applyFont="1" applyFill="1" applyBorder="1" applyAlignment="1" applyProtection="1">
      <alignment vertical="center"/>
    </xf>
    <xf numFmtId="0" fontId="15" fillId="5" borderId="27" xfId="63" applyFont="1" applyFill="1" applyBorder="1" applyAlignment="1" applyProtection="1">
      <alignment horizontal="center" vertical="center" textRotation="255" wrapText="1"/>
    </xf>
    <xf numFmtId="0" fontId="15" fillId="5" borderId="48" xfId="63" applyFont="1" applyFill="1" applyBorder="1" applyAlignment="1" applyProtection="1">
      <alignment horizontal="center" vertical="center" textRotation="255" wrapText="1"/>
    </xf>
    <xf numFmtId="0" fontId="15" fillId="5" borderId="62" xfId="63" applyFont="1" applyFill="1" applyBorder="1" applyAlignment="1" applyProtection="1">
      <alignment vertical="center"/>
    </xf>
    <xf numFmtId="0" fontId="15" fillId="5" borderId="0" xfId="63" applyFont="1" applyFill="1" applyBorder="1" applyAlignment="1" applyProtection="1">
      <alignment vertical="center"/>
    </xf>
    <xf numFmtId="0" fontId="15" fillId="5" borderId="62" xfId="63" applyFont="1" applyFill="1" applyBorder="1" applyAlignment="1" applyProtection="1">
      <alignment vertical="center" shrinkToFit="1"/>
    </xf>
    <xf numFmtId="0" fontId="15" fillId="5" borderId="0" xfId="63" applyFont="1" applyFill="1" applyBorder="1" applyAlignment="1" applyProtection="1">
      <alignment vertical="center" shrinkToFit="1"/>
    </xf>
    <xf numFmtId="0" fontId="15" fillId="5" borderId="49" xfId="63" applyFont="1" applyFill="1" applyBorder="1" applyAlignment="1" applyProtection="1">
      <alignment horizontal="center" vertical="center" textRotation="255" wrapText="1"/>
    </xf>
    <xf numFmtId="0" fontId="15" fillId="5" borderId="8" xfId="63" applyFont="1" applyFill="1" applyBorder="1" applyAlignment="1" applyProtection="1">
      <alignment horizontal="center" vertical="center" textRotation="255" wrapText="1"/>
    </xf>
    <xf numFmtId="0" fontId="15" fillId="5" borderId="7" xfId="63" applyFont="1" applyFill="1" applyBorder="1" applyAlignment="1" applyProtection="1">
      <alignment vertical="center"/>
    </xf>
    <xf numFmtId="0" fontId="15" fillId="5" borderId="12" xfId="63" applyFont="1" applyFill="1" applyBorder="1" applyAlignment="1" applyProtection="1">
      <alignment vertical="center"/>
    </xf>
    <xf numFmtId="0" fontId="15" fillId="5" borderId="31" xfId="63" applyFont="1" applyFill="1" applyBorder="1" applyAlignment="1" applyProtection="1">
      <alignment horizontal="left" vertical="center"/>
    </xf>
    <xf numFmtId="0" fontId="15" fillId="5" borderId="21" xfId="63" applyFont="1" applyFill="1" applyBorder="1" applyAlignment="1" applyProtection="1">
      <alignment horizontal="left" vertical="center"/>
    </xf>
    <xf numFmtId="0" fontId="15" fillId="0" borderId="76" xfId="63" applyFont="1" applyBorder="1" applyAlignment="1" applyProtection="1">
      <alignment horizontal="left" vertical="center" shrinkToFit="1"/>
      <protection locked="0"/>
    </xf>
    <xf numFmtId="0" fontId="15" fillId="0" borderId="77" xfId="63" applyFont="1" applyBorder="1" applyAlignment="1" applyProtection="1">
      <alignment horizontal="left" vertical="center" shrinkToFit="1"/>
      <protection locked="0"/>
    </xf>
    <xf numFmtId="188" fontId="15" fillId="0" borderId="80" xfId="63" applyNumberFormat="1" applyFont="1" applyBorder="1" applyAlignment="1" applyProtection="1">
      <alignment horizontal="right" vertical="center" shrinkToFit="1"/>
      <protection locked="0"/>
    </xf>
    <xf numFmtId="188" fontId="15" fillId="0" borderId="81" xfId="63" applyNumberFormat="1" applyFont="1" applyBorder="1" applyAlignment="1" applyProtection="1">
      <alignment horizontal="right" vertical="center" shrinkToFit="1"/>
      <protection locked="0"/>
    </xf>
    <xf numFmtId="188" fontId="15" fillId="0" borderId="72" xfId="63" applyNumberFormat="1" applyFont="1" applyBorder="1" applyAlignment="1" applyProtection="1">
      <alignment horizontal="right" vertical="center" shrinkToFit="1"/>
      <protection locked="0"/>
    </xf>
    <xf numFmtId="188" fontId="15" fillId="0" borderId="73" xfId="63" applyNumberFormat="1" applyFont="1" applyBorder="1" applyAlignment="1" applyProtection="1">
      <alignment horizontal="right" vertical="center" shrinkToFit="1"/>
      <protection locked="0"/>
    </xf>
    <xf numFmtId="188" fontId="15" fillId="0" borderId="94" xfId="63" applyNumberFormat="1" applyFont="1" applyBorder="1" applyAlignment="1" applyProtection="1">
      <alignment horizontal="right" vertical="center" shrinkToFit="1"/>
      <protection locked="0"/>
    </xf>
    <xf numFmtId="188" fontId="15" fillId="0" borderId="122" xfId="54" applyNumberFormat="1" applyFont="1" applyBorder="1" applyAlignment="1" applyProtection="1">
      <alignment horizontal="right" vertical="center" shrinkToFit="1"/>
      <protection locked="0"/>
    </xf>
    <xf numFmtId="188" fontId="15" fillId="0" borderId="123" xfId="54" applyNumberFormat="1" applyFont="1" applyBorder="1" applyAlignment="1" applyProtection="1">
      <alignment horizontal="right" vertical="center" shrinkToFit="1"/>
      <protection locked="0"/>
    </xf>
    <xf numFmtId="188" fontId="15" fillId="0" borderId="82" xfId="63" applyNumberFormat="1" applyFont="1" applyBorder="1" applyAlignment="1" applyProtection="1">
      <alignment horizontal="right" vertical="center" shrinkToFit="1"/>
      <protection locked="0"/>
    </xf>
    <xf numFmtId="188" fontId="15" fillId="0" borderId="124" xfId="54" applyNumberFormat="1" applyFont="1" applyBorder="1" applyAlignment="1" applyProtection="1">
      <alignment horizontal="right" vertical="center" shrinkToFit="1"/>
      <protection locked="0"/>
    </xf>
    <xf numFmtId="188" fontId="15" fillId="0" borderId="125" xfId="54" applyNumberFormat="1" applyFont="1" applyBorder="1" applyAlignment="1" applyProtection="1">
      <alignment horizontal="right" vertical="center" shrinkToFit="1"/>
      <protection locked="0"/>
    </xf>
    <xf numFmtId="188" fontId="15" fillId="5" borderId="84" xfId="63" applyNumberFormat="1" applyFont="1" applyFill="1" applyBorder="1" applyAlignment="1" applyProtection="1">
      <alignment horizontal="right" vertical="center" shrinkToFit="1"/>
      <protection locked="0"/>
    </xf>
    <xf numFmtId="188" fontId="15" fillId="5" borderId="85" xfId="63" applyNumberFormat="1" applyFont="1" applyFill="1" applyBorder="1" applyAlignment="1" applyProtection="1">
      <alignment horizontal="right" vertical="center" shrinkToFit="1"/>
      <protection locked="0"/>
    </xf>
    <xf numFmtId="188" fontId="15" fillId="5" borderId="0" xfId="63" applyNumberFormat="1" applyFont="1" applyFill="1" applyBorder="1" applyAlignment="1" applyProtection="1">
      <alignment horizontal="right" vertical="center" shrinkToFit="1"/>
    </xf>
    <xf numFmtId="0" fontId="15" fillId="5" borderId="21" xfId="63" applyFont="1" applyFill="1" applyBorder="1" applyAlignment="1" applyProtection="1">
      <alignment horizontal="right" vertical="center"/>
    </xf>
    <xf numFmtId="0" fontId="15" fillId="6" borderId="78" xfId="63" applyFont="1" applyFill="1" applyBorder="1" applyAlignment="1" applyProtection="1">
      <alignment horizontal="center" vertical="center" wrapText="1" shrinkToFit="1"/>
      <protection locked="0"/>
    </xf>
    <xf numFmtId="0" fontId="15" fillId="6" borderId="79" xfId="63" applyFont="1" applyFill="1" applyBorder="1" applyAlignment="1" applyProtection="1">
      <alignment horizontal="center" vertical="center" shrinkToFit="1"/>
      <protection locked="0"/>
    </xf>
    <xf numFmtId="0" fontId="15" fillId="5" borderId="6" xfId="63" applyFont="1" applyFill="1" applyBorder="1" applyAlignment="1" applyProtection="1">
      <alignment horizontal="center" vertical="center"/>
    </xf>
    <xf numFmtId="0" fontId="15" fillId="5" borderId="4" xfId="63" applyFont="1" applyFill="1" applyBorder="1" applyAlignment="1" applyProtection="1">
      <alignment horizontal="center" vertical="center"/>
    </xf>
    <xf numFmtId="0" fontId="15" fillId="5" borderId="2" xfId="63" applyFont="1" applyFill="1" applyBorder="1" applyProtection="1">
      <alignment vertical="center"/>
    </xf>
    <xf numFmtId="188" fontId="15" fillId="5" borderId="1" xfId="67" applyNumberFormat="1" applyFont="1" applyFill="1" applyBorder="1" applyAlignment="1" applyProtection="1">
      <alignment horizontal="right" vertical="center" shrinkToFit="1"/>
    </xf>
    <xf numFmtId="188" fontId="15" fillId="5" borderId="21" xfId="67" applyNumberFormat="1" applyFont="1" applyFill="1" applyBorder="1" applyAlignment="1" applyProtection="1">
      <alignment horizontal="right" vertical="center" shrinkToFit="1"/>
    </xf>
    <xf numFmtId="188" fontId="15" fillId="5" borderId="126" xfId="67" applyNumberFormat="1" applyFont="1" applyFill="1" applyBorder="1" applyAlignment="1" applyProtection="1">
      <alignment horizontal="right" vertical="center" shrinkToFit="1"/>
    </xf>
    <xf numFmtId="188" fontId="15" fillId="5" borderId="127" xfId="67" applyNumberFormat="1" applyFont="1" applyFill="1" applyBorder="1" applyAlignment="1" applyProtection="1">
      <alignment horizontal="right" vertical="center" shrinkToFit="1"/>
    </xf>
    <xf numFmtId="0" fontId="15" fillId="5" borderId="48" xfId="63" applyFont="1" applyFill="1" applyBorder="1" applyAlignment="1" applyProtection="1">
      <alignment horizontal="left" vertical="center"/>
    </xf>
    <xf numFmtId="188" fontId="15" fillId="5" borderId="62" xfId="66" applyNumberFormat="1" applyFont="1" applyFill="1" applyBorder="1" applyAlignment="1" applyProtection="1">
      <alignment horizontal="right" vertical="center" shrinkToFit="1"/>
    </xf>
    <xf numFmtId="188" fontId="15" fillId="5" borderId="0" xfId="66" applyNumberFormat="1" applyFont="1" applyFill="1" applyBorder="1" applyAlignment="1" applyProtection="1">
      <alignment horizontal="right" vertical="center" shrinkToFit="1"/>
    </xf>
    <xf numFmtId="188" fontId="15" fillId="5" borderId="128" xfId="66" applyNumberFormat="1" applyFont="1" applyFill="1" applyBorder="1" applyAlignment="1" applyProtection="1">
      <alignment horizontal="right" vertical="center" shrinkToFit="1"/>
    </xf>
    <xf numFmtId="188" fontId="15" fillId="5" borderId="129" xfId="66" applyNumberFormat="1" applyFont="1" applyFill="1" applyBorder="1" applyAlignment="1" applyProtection="1">
      <alignment horizontal="right" vertical="center" shrinkToFit="1"/>
    </xf>
    <xf numFmtId="0" fontId="15" fillId="5" borderId="48" xfId="63" applyFont="1" applyFill="1" applyBorder="1" applyProtection="1">
      <alignment vertical="center"/>
    </xf>
    <xf numFmtId="188" fontId="15" fillId="5" borderId="62" xfId="67" applyNumberFormat="1" applyFont="1" applyFill="1" applyBorder="1" applyAlignment="1" applyProtection="1">
      <alignment horizontal="right" vertical="center" shrinkToFit="1"/>
    </xf>
    <xf numFmtId="188" fontId="15" fillId="5" borderId="0" xfId="67" applyNumberFormat="1" applyFont="1" applyFill="1" applyBorder="1" applyAlignment="1" applyProtection="1">
      <alignment horizontal="right" vertical="center" shrinkToFit="1"/>
    </xf>
    <xf numFmtId="188" fontId="15" fillId="5" borderId="128" xfId="67" applyNumberFormat="1" applyFont="1" applyFill="1" applyBorder="1" applyAlignment="1" applyProtection="1">
      <alignment horizontal="right" vertical="center" shrinkToFit="1"/>
    </xf>
    <xf numFmtId="188" fontId="15" fillId="5" borderId="129" xfId="67" applyNumberFormat="1" applyFont="1" applyFill="1" applyBorder="1" applyAlignment="1" applyProtection="1">
      <alignment horizontal="right" vertical="center" shrinkToFit="1"/>
    </xf>
    <xf numFmtId="0" fontId="15" fillId="5" borderId="8" xfId="63" applyFont="1" applyFill="1" applyBorder="1" applyProtection="1">
      <alignment vertical="center"/>
    </xf>
    <xf numFmtId="0" fontId="15" fillId="5" borderId="5" xfId="63" applyFont="1" applyFill="1" applyBorder="1" applyAlignment="1" applyProtection="1">
      <alignment horizontal="center" vertical="center" wrapText="1"/>
    </xf>
    <xf numFmtId="188" fontId="15" fillId="5" borderId="4" xfId="67" applyNumberFormat="1" applyFont="1" applyFill="1" applyBorder="1" applyAlignment="1" applyProtection="1">
      <alignment horizontal="right" vertical="center" shrinkToFit="1"/>
    </xf>
    <xf numFmtId="188" fontId="15" fillId="5" borderId="5" xfId="67" applyNumberFormat="1" applyFont="1" applyFill="1" applyBorder="1" applyAlignment="1" applyProtection="1">
      <alignment horizontal="right" vertical="center" shrinkToFit="1"/>
    </xf>
    <xf numFmtId="188" fontId="15" fillId="5" borderId="130" xfId="67" applyNumberFormat="1" applyFont="1" applyFill="1" applyBorder="1" applyAlignment="1" applyProtection="1">
      <alignment horizontal="right" vertical="center" shrinkToFit="1"/>
    </xf>
    <xf numFmtId="188" fontId="15" fillId="5" borderId="131" xfId="67" applyNumberFormat="1" applyFont="1" applyFill="1" applyBorder="1" applyAlignment="1" applyProtection="1">
      <alignment horizontal="right" vertical="center" shrinkToFit="1"/>
    </xf>
    <xf numFmtId="0" fontId="15" fillId="5" borderId="2" xfId="63" applyFont="1" applyFill="1" applyBorder="1" applyAlignment="1" applyProtection="1">
      <alignment vertical="center"/>
    </xf>
    <xf numFmtId="0" fontId="15" fillId="5" borderId="48" xfId="63" applyFont="1" applyFill="1" applyBorder="1" applyAlignment="1" applyProtection="1">
      <alignment vertical="center"/>
    </xf>
    <xf numFmtId="0" fontId="15" fillId="5" borderId="48" xfId="63" applyFont="1" applyFill="1" applyBorder="1" applyAlignment="1" applyProtection="1">
      <alignment vertical="center" shrinkToFit="1"/>
    </xf>
    <xf numFmtId="0" fontId="15" fillId="5" borderId="8" xfId="63" applyFont="1" applyFill="1" applyBorder="1" applyAlignment="1" applyProtection="1">
      <alignment vertical="center"/>
    </xf>
    <xf numFmtId="0" fontId="15" fillId="5" borderId="2" xfId="63" applyFont="1" applyFill="1" applyBorder="1" applyAlignment="1" applyProtection="1">
      <alignment horizontal="right" vertical="center"/>
    </xf>
    <xf numFmtId="188" fontId="15" fillId="5" borderId="1" xfId="66" applyNumberFormat="1" applyFont="1" applyFill="1" applyBorder="1" applyAlignment="1" applyProtection="1">
      <alignment horizontal="right" vertical="center" shrinkToFit="1"/>
    </xf>
    <xf numFmtId="188" fontId="15" fillId="5" borderId="21" xfId="66" applyNumberFormat="1" applyFont="1" applyFill="1" applyBorder="1" applyAlignment="1" applyProtection="1">
      <alignment horizontal="right" vertical="center" shrinkToFit="1"/>
    </xf>
    <xf numFmtId="188" fontId="15" fillId="5" borderId="126" xfId="66" applyNumberFormat="1" applyFont="1" applyFill="1" applyBorder="1" applyAlignment="1" applyProtection="1">
      <alignment horizontal="right" vertical="center" shrinkToFit="1"/>
    </xf>
    <xf numFmtId="188" fontId="15" fillId="5" borderId="127" xfId="66" applyNumberFormat="1" applyFont="1" applyFill="1" applyBorder="1" applyAlignment="1" applyProtection="1">
      <alignment horizontal="right" vertical="center" shrinkToFit="1"/>
    </xf>
    <xf numFmtId="0" fontId="15" fillId="6" borderId="45" xfId="63" applyFont="1" applyFill="1" applyBorder="1" applyAlignment="1" applyProtection="1">
      <alignment horizontal="center" vertical="center" shrinkToFit="1"/>
      <protection locked="0"/>
    </xf>
    <xf numFmtId="0" fontId="15" fillId="6" borderId="75" xfId="63" applyFont="1" applyFill="1" applyBorder="1" applyAlignment="1" applyProtection="1">
      <alignment horizontal="center" vertical="center" shrinkToFit="1"/>
      <protection locked="0"/>
    </xf>
    <xf numFmtId="0" fontId="15" fillId="6" borderId="79" xfId="63" applyFont="1" applyFill="1" applyBorder="1" applyAlignment="1" applyProtection="1">
      <alignment horizontal="center" vertical="center"/>
      <protection locked="0"/>
    </xf>
    <xf numFmtId="0" fontId="15" fillId="5" borderId="132" xfId="63" applyFont="1" applyFill="1" applyBorder="1" applyAlignment="1" applyProtection="1">
      <alignment horizontal="center" vertical="center"/>
    </xf>
    <xf numFmtId="0" fontId="15" fillId="5" borderId="34" xfId="63" applyFont="1" applyFill="1" applyBorder="1" applyAlignment="1" applyProtection="1">
      <alignment horizontal="center" vertical="center"/>
    </xf>
    <xf numFmtId="185" fontId="15" fillId="5" borderId="127" xfId="67" applyNumberFormat="1" applyFont="1" applyFill="1" applyBorder="1" applyAlignment="1" applyProtection="1">
      <alignment horizontal="right" vertical="center" shrinkToFit="1"/>
    </xf>
    <xf numFmtId="185" fontId="15" fillId="5" borderId="21" xfId="67" applyNumberFormat="1" applyFont="1" applyFill="1" applyBorder="1" applyAlignment="1" applyProtection="1">
      <alignment horizontal="right" vertical="center" shrinkToFit="1"/>
    </xf>
    <xf numFmtId="185" fontId="15" fillId="5" borderId="32" xfId="67" applyNumberFormat="1" applyFont="1" applyFill="1" applyBorder="1" applyAlignment="1" applyProtection="1">
      <alignment horizontal="right" vertical="center" shrinkToFit="1"/>
    </xf>
    <xf numFmtId="0" fontId="15" fillId="5" borderId="31" xfId="63" applyFont="1" applyFill="1" applyBorder="1" applyAlignment="1" applyProtection="1">
      <alignment horizontal="center" vertical="top"/>
    </xf>
    <xf numFmtId="0" fontId="15" fillId="5" borderId="21" xfId="63" applyFont="1" applyFill="1" applyBorder="1" applyAlignment="1" applyProtection="1">
      <alignment horizontal="center" vertical="top"/>
    </xf>
    <xf numFmtId="185" fontId="15" fillId="5" borderId="129" xfId="66" applyNumberFormat="1" applyFont="1" applyFill="1" applyBorder="1" applyAlignment="1" applyProtection="1">
      <alignment horizontal="right" vertical="center" shrinkToFit="1"/>
    </xf>
    <xf numFmtId="185" fontId="15" fillId="5" borderId="0" xfId="66" applyNumberFormat="1" applyFont="1" applyFill="1" applyBorder="1" applyAlignment="1" applyProtection="1">
      <alignment horizontal="right" vertical="center" shrinkToFit="1"/>
    </xf>
    <xf numFmtId="185" fontId="15" fillId="5" borderId="133" xfId="66" applyNumberFormat="1" applyFont="1" applyFill="1" applyBorder="1" applyAlignment="1" applyProtection="1">
      <alignment horizontal="right" vertical="center" shrinkToFit="1"/>
    </xf>
    <xf numFmtId="0" fontId="15" fillId="5" borderId="27" xfId="63" applyFont="1" applyFill="1" applyBorder="1" applyAlignment="1" applyProtection="1">
      <alignment horizontal="center" vertical="top"/>
    </xf>
    <xf numFmtId="0" fontId="15" fillId="5" borderId="0" xfId="63" applyFont="1" applyFill="1" applyBorder="1" applyAlignment="1" applyProtection="1">
      <alignment horizontal="center" vertical="top"/>
    </xf>
    <xf numFmtId="185" fontId="15" fillId="5" borderId="129" xfId="67" applyNumberFormat="1" applyFont="1" applyFill="1" applyBorder="1" applyAlignment="1" applyProtection="1">
      <alignment horizontal="right" vertical="center" shrinkToFit="1"/>
    </xf>
    <xf numFmtId="185" fontId="15" fillId="5" borderId="0" xfId="67" applyNumberFormat="1" applyFont="1" applyFill="1" applyBorder="1" applyAlignment="1" applyProtection="1">
      <alignment horizontal="right" vertical="center" shrinkToFit="1"/>
    </xf>
    <xf numFmtId="185" fontId="15" fillId="5" borderId="133" xfId="67" applyNumberFormat="1" applyFont="1" applyFill="1" applyBorder="1" applyAlignment="1" applyProtection="1">
      <alignment horizontal="right" vertical="center" shrinkToFit="1"/>
    </xf>
    <xf numFmtId="188" fontId="15" fillId="5" borderId="134" xfId="67" applyNumberFormat="1" applyFont="1" applyFill="1" applyBorder="1" applyAlignment="1" applyProtection="1">
      <alignment horizontal="right" vertical="center" shrinkToFit="1"/>
    </xf>
    <xf numFmtId="188" fontId="15" fillId="5" borderId="135" xfId="67" applyNumberFormat="1" applyFont="1" applyFill="1" applyBorder="1" applyAlignment="1" applyProtection="1">
      <alignment horizontal="right" vertical="center" shrinkToFit="1"/>
    </xf>
    <xf numFmtId="188" fontId="15" fillId="5" borderId="136" xfId="67" applyNumberFormat="1" applyFont="1" applyFill="1" applyBorder="1" applyAlignment="1" applyProtection="1">
      <alignment horizontal="right" vertical="center" shrinkToFit="1"/>
    </xf>
    <xf numFmtId="0" fontId="15" fillId="5" borderId="4" xfId="67" applyFont="1" applyFill="1" applyBorder="1" applyAlignment="1" applyProtection="1">
      <alignment horizontal="center" vertical="center"/>
    </xf>
    <xf numFmtId="0" fontId="15" fillId="5" borderId="5" xfId="67" applyFont="1" applyFill="1" applyBorder="1" applyAlignment="1" applyProtection="1">
      <alignment horizontal="center" vertical="center"/>
    </xf>
    <xf numFmtId="0" fontId="15" fillId="5" borderId="34" xfId="67" applyFont="1" applyFill="1" applyBorder="1" applyAlignment="1" applyProtection="1">
      <alignment horizontal="center" vertical="center"/>
    </xf>
    <xf numFmtId="0" fontId="15" fillId="5" borderId="49" xfId="63" applyFont="1" applyFill="1" applyBorder="1" applyAlignment="1" applyProtection="1">
      <alignment horizontal="center" vertical="top"/>
    </xf>
    <xf numFmtId="0" fontId="15" fillId="5" borderId="12" xfId="63" applyFont="1" applyFill="1" applyBorder="1" applyAlignment="1" applyProtection="1">
      <alignment horizontal="center" vertical="top"/>
    </xf>
    <xf numFmtId="0" fontId="15" fillId="5" borderId="31" xfId="63" applyFont="1" applyFill="1" applyBorder="1" applyAlignment="1" applyProtection="1">
      <alignment horizontal="center" vertical="top" wrapText="1"/>
    </xf>
    <xf numFmtId="0" fontId="15" fillId="5" borderId="21" xfId="63" applyFont="1" applyFill="1" applyBorder="1" applyAlignment="1" applyProtection="1">
      <alignment horizontal="center" vertical="top" wrapText="1"/>
    </xf>
    <xf numFmtId="0" fontId="15" fillId="5" borderId="27" xfId="63" applyFont="1" applyFill="1" applyBorder="1" applyAlignment="1" applyProtection="1">
      <alignment horizontal="center" vertical="top" wrapText="1"/>
    </xf>
    <xf numFmtId="0" fontId="15" fillId="5" borderId="0" xfId="63" applyFont="1" applyFill="1" applyBorder="1" applyAlignment="1" applyProtection="1">
      <alignment horizontal="center" vertical="top" wrapText="1"/>
    </xf>
    <xf numFmtId="0" fontId="15" fillId="5" borderId="49" xfId="63" applyFont="1" applyFill="1" applyBorder="1" applyAlignment="1" applyProtection="1">
      <alignment horizontal="center" vertical="top" wrapText="1"/>
    </xf>
    <xf numFmtId="0" fontId="15" fillId="5" borderId="12" xfId="63" applyFont="1" applyFill="1" applyBorder="1" applyAlignment="1" applyProtection="1">
      <alignment horizontal="center" vertical="top" wrapText="1"/>
    </xf>
    <xf numFmtId="0" fontId="15" fillId="5" borderId="50" xfId="63" applyFont="1" applyFill="1" applyBorder="1" applyAlignment="1" applyProtection="1">
      <alignment horizontal="left" vertical="center" wrapText="1"/>
    </xf>
    <xf numFmtId="0" fontId="15" fillId="5" borderId="39" xfId="63" applyFont="1" applyFill="1" applyBorder="1" applyAlignment="1" applyProtection="1">
      <alignment horizontal="left" vertical="center"/>
    </xf>
    <xf numFmtId="0" fontId="15" fillId="5" borderId="31" xfId="63" applyFont="1" applyFill="1" applyBorder="1" applyAlignment="1" applyProtection="1">
      <alignment vertical="center"/>
    </xf>
    <xf numFmtId="0" fontId="15" fillId="5" borderId="0" xfId="63" applyFont="1" applyFill="1" applyAlignment="1" applyProtection="1">
      <alignment vertical="center"/>
    </xf>
    <xf numFmtId="185" fontId="15" fillId="5" borderId="137" xfId="67" applyNumberFormat="1" applyFont="1" applyFill="1" applyBorder="1" applyAlignment="1" applyProtection="1">
      <alignment horizontal="right" vertical="center" shrinkToFit="1"/>
    </xf>
    <xf numFmtId="185" fontId="15" fillId="5" borderId="138" xfId="67" applyNumberFormat="1" applyFont="1" applyFill="1" applyBorder="1" applyAlignment="1" applyProtection="1">
      <alignment horizontal="right" vertical="center" shrinkToFit="1"/>
    </xf>
    <xf numFmtId="185" fontId="15" fillId="5" borderId="139" xfId="67" applyNumberFormat="1" applyFont="1" applyFill="1" applyBorder="1" applyAlignment="1" applyProtection="1">
      <alignment horizontal="right" vertical="center" shrinkToFit="1"/>
    </xf>
    <xf numFmtId="0" fontId="15" fillId="0" borderId="81" xfId="63" applyNumberFormat="1" applyFont="1" applyBorder="1" applyAlignment="1" applyProtection="1">
      <alignment horizontal="left" vertical="center" shrinkToFit="1"/>
      <protection locked="0"/>
    </xf>
    <xf numFmtId="0" fontId="15" fillId="0" borderId="113" xfId="63" applyNumberFormat="1" applyFont="1" applyBorder="1" applyAlignment="1" applyProtection="1">
      <alignment horizontal="left" vertical="center" shrinkToFit="1"/>
      <protection locked="0"/>
    </xf>
    <xf numFmtId="0" fontId="22" fillId="0" borderId="140" xfId="54" applyFont="1" applyBorder="1" applyAlignment="1" applyProtection="1">
      <alignment horizontal="left" vertical="center" shrinkToFit="1"/>
      <protection locked="0"/>
    </xf>
    <xf numFmtId="0" fontId="15" fillId="0" borderId="140" xfId="54" applyFont="1" applyBorder="1" applyAlignment="1" applyProtection="1">
      <alignment horizontal="left" vertical="center" shrinkToFit="1"/>
      <protection locked="0"/>
    </xf>
    <xf numFmtId="0" fontId="15" fillId="0" borderId="83" xfId="63" applyNumberFormat="1" applyFont="1" applyBorder="1" applyAlignment="1" applyProtection="1">
      <alignment horizontal="left" vertical="center" shrinkToFit="1"/>
      <protection locked="0"/>
    </xf>
    <xf numFmtId="0" fontId="15" fillId="0" borderId="114" xfId="63" applyNumberFormat="1" applyFont="1" applyBorder="1" applyAlignment="1" applyProtection="1">
      <alignment horizontal="left" vertical="center" shrinkToFit="1"/>
      <protection locked="0"/>
    </xf>
    <xf numFmtId="0" fontId="15" fillId="5" borderId="85" xfId="63" applyNumberFormat="1" applyFont="1" applyFill="1" applyBorder="1" applyAlignment="1" applyProtection="1">
      <alignment horizontal="left" vertical="center" shrinkToFit="1"/>
      <protection locked="0"/>
    </xf>
    <xf numFmtId="0" fontId="15" fillId="5" borderId="115" xfId="63" applyNumberFormat="1" applyFont="1" applyFill="1" applyBorder="1" applyAlignment="1" applyProtection="1">
      <alignment horizontal="left" vertical="center" shrinkToFit="1"/>
      <protection locked="0"/>
    </xf>
    <xf numFmtId="188" fontId="15" fillId="5" borderId="0" xfId="63" applyNumberFormat="1" applyFont="1" applyFill="1" applyBorder="1" applyAlignment="1" applyProtection="1">
      <alignment horizontal="left" vertical="center" shrinkToFit="1"/>
    </xf>
    <xf numFmtId="0" fontId="15" fillId="5" borderId="1" xfId="63" applyFont="1" applyFill="1" applyBorder="1" applyProtection="1">
      <alignment vertical="center"/>
    </xf>
    <xf numFmtId="0" fontId="15" fillId="5" borderId="62" xfId="63" applyFont="1" applyFill="1" applyBorder="1" applyProtection="1">
      <alignment vertical="center"/>
    </xf>
    <xf numFmtId="0" fontId="15" fillId="5" borderId="7" xfId="63" applyFont="1" applyFill="1" applyBorder="1" applyProtection="1">
      <alignment vertical="center"/>
    </xf>
    <xf numFmtId="0" fontId="15" fillId="5" borderId="5" xfId="63" applyFont="1" applyFill="1" applyBorder="1" applyProtection="1">
      <alignment vertical="center"/>
    </xf>
    <xf numFmtId="0" fontId="15" fillId="5" borderId="2" xfId="63" applyFont="1" applyFill="1" applyBorder="1" applyAlignment="1" applyProtection="1">
      <alignment horizontal="center" vertical="top" wrapText="1"/>
    </xf>
    <xf numFmtId="0" fontId="15" fillId="5" borderId="48" xfId="63" applyFont="1" applyFill="1" applyBorder="1" applyAlignment="1" applyProtection="1">
      <alignment horizontal="center" vertical="top" wrapText="1"/>
    </xf>
    <xf numFmtId="0" fontId="15" fillId="5" borderId="116" xfId="63" applyFont="1" applyFill="1" applyBorder="1" applyAlignment="1" applyProtection="1">
      <alignment horizontal="center" vertical="center"/>
    </xf>
    <xf numFmtId="0" fontId="15" fillId="5" borderId="46" xfId="63" applyFont="1" applyFill="1" applyBorder="1" applyAlignment="1" applyProtection="1">
      <alignment horizontal="center" vertical="center"/>
    </xf>
    <xf numFmtId="0" fontId="4" fillId="5" borderId="0" xfId="66" applyFont="1" applyFill="1" applyProtection="1">
      <alignment vertical="center"/>
    </xf>
    <xf numFmtId="0" fontId="15" fillId="5" borderId="59" xfId="63" applyFont="1" applyFill="1" applyBorder="1" applyAlignment="1" applyProtection="1">
      <alignment horizontal="center" vertical="center"/>
    </xf>
    <xf numFmtId="0" fontId="15" fillId="5" borderId="58" xfId="63" applyFont="1" applyFill="1" applyBorder="1" applyAlignment="1" applyProtection="1">
      <alignment horizontal="center" vertical="center"/>
    </xf>
    <xf numFmtId="190" fontId="15" fillId="5" borderId="1" xfId="67" applyNumberFormat="1" applyFont="1" applyFill="1" applyBorder="1" applyAlignment="1" applyProtection="1">
      <alignment horizontal="right" vertical="center" shrinkToFit="1"/>
    </xf>
    <xf numFmtId="190" fontId="15" fillId="5" borderId="21" xfId="67" applyNumberFormat="1" applyFont="1" applyFill="1" applyBorder="1" applyAlignment="1" applyProtection="1">
      <alignment horizontal="right" vertical="center" shrinkToFit="1"/>
    </xf>
    <xf numFmtId="190" fontId="15" fillId="5" borderId="2" xfId="67" applyNumberFormat="1" applyFont="1" applyFill="1" applyBorder="1" applyAlignment="1" applyProtection="1">
      <alignment horizontal="right" vertical="center" shrinkToFit="1"/>
    </xf>
    <xf numFmtId="0" fontId="15" fillId="5" borderId="118" xfId="63" applyFont="1" applyFill="1" applyBorder="1" applyAlignment="1" applyProtection="1">
      <alignment horizontal="center" vertical="center" shrinkToFit="1"/>
      <protection locked="0"/>
    </xf>
    <xf numFmtId="0" fontId="15" fillId="5" borderId="72" xfId="63" applyFont="1" applyFill="1" applyBorder="1" applyAlignment="1" applyProtection="1">
      <alignment horizontal="left" vertical="center" shrinkToFit="1"/>
      <protection locked="0"/>
    </xf>
    <xf numFmtId="0" fontId="15" fillId="5" borderId="73" xfId="63" applyFont="1" applyFill="1" applyBorder="1" applyAlignment="1" applyProtection="1">
      <alignment horizontal="left" vertical="center" shrinkToFit="1"/>
      <protection locked="0"/>
    </xf>
    <xf numFmtId="0" fontId="15" fillId="5" borderId="28" xfId="63" applyFont="1" applyFill="1" applyBorder="1" applyAlignment="1" applyProtection="1">
      <alignment horizontal="left" vertical="center" wrapText="1"/>
    </xf>
    <xf numFmtId="0" fontId="15" fillId="5" borderId="0" xfId="66" applyFont="1" applyFill="1" applyAlignment="1" applyProtection="1">
      <alignment horizontal="left" vertical="center"/>
    </xf>
    <xf numFmtId="188" fontId="15" fillId="5" borderId="141" xfId="67" applyNumberFormat="1" applyFont="1" applyFill="1" applyBorder="1" applyAlignment="1" applyProtection="1">
      <alignment horizontal="right" vertical="center" shrinkToFit="1"/>
    </xf>
    <xf numFmtId="188" fontId="15" fillId="5" borderId="142" xfId="67" applyNumberFormat="1" applyFont="1" applyFill="1" applyBorder="1" applyAlignment="1" applyProtection="1">
      <alignment horizontal="right" vertical="center" shrinkToFit="1"/>
    </xf>
    <xf numFmtId="188" fontId="15" fillId="5" borderId="143" xfId="67" applyNumberFormat="1" applyFont="1" applyFill="1" applyBorder="1" applyAlignment="1" applyProtection="1">
      <alignment horizontal="right" vertical="center" shrinkToFit="1"/>
    </xf>
    <xf numFmtId="188" fontId="15" fillId="5" borderId="144" xfId="67" applyNumberFormat="1" applyFont="1" applyFill="1" applyBorder="1" applyAlignment="1" applyProtection="1">
      <alignment horizontal="right" vertical="center" shrinkToFit="1"/>
    </xf>
    <xf numFmtId="188" fontId="15" fillId="5" borderId="145" xfId="67" applyNumberFormat="1" applyFont="1" applyFill="1" applyBorder="1" applyAlignment="1" applyProtection="1">
      <alignment horizontal="right" vertical="center" shrinkToFit="1"/>
    </xf>
    <xf numFmtId="188" fontId="15" fillId="5" borderId="146" xfId="67" applyNumberFormat="1" applyFont="1" applyFill="1" applyBorder="1" applyAlignment="1" applyProtection="1">
      <alignment horizontal="right" vertical="center" shrinkToFit="1"/>
    </xf>
    <xf numFmtId="0" fontId="23" fillId="5" borderId="6" xfId="63" applyFont="1" applyFill="1" applyBorder="1" applyAlignment="1" applyProtection="1">
      <alignment horizontal="center" vertical="center"/>
    </xf>
    <xf numFmtId="188" fontId="15" fillId="5" borderId="147" xfId="67" applyNumberFormat="1" applyFont="1" applyFill="1" applyBorder="1" applyAlignment="1" applyProtection="1">
      <alignment horizontal="right" vertical="center" shrinkToFit="1"/>
    </xf>
    <xf numFmtId="188" fontId="15" fillId="5" borderId="148" xfId="67" applyNumberFormat="1" applyFont="1" applyFill="1" applyBorder="1" applyAlignment="1" applyProtection="1">
      <alignment horizontal="right" vertical="center" shrinkToFit="1"/>
    </xf>
    <xf numFmtId="0" fontId="15" fillId="5" borderId="51" xfId="63" applyFont="1" applyFill="1" applyBorder="1" applyAlignment="1" applyProtection="1">
      <alignment horizontal="left" vertical="center"/>
    </xf>
    <xf numFmtId="185" fontId="15" fillId="5" borderId="86" xfId="67" applyNumberFormat="1" applyFont="1" applyFill="1" applyBorder="1" applyAlignment="1" applyProtection="1">
      <alignment horizontal="right" vertical="center" shrinkToFit="1"/>
    </xf>
    <xf numFmtId="185" fontId="15" fillId="5" borderId="87" xfId="67" applyNumberFormat="1" applyFont="1" applyFill="1" applyBorder="1" applyAlignment="1" applyProtection="1">
      <alignment horizontal="right" vertical="center" shrinkToFit="1"/>
    </xf>
    <xf numFmtId="0" fontId="15" fillId="5" borderId="47" xfId="63" applyFont="1" applyFill="1" applyBorder="1" applyAlignment="1" applyProtection="1">
      <alignment horizontal="center" vertical="center"/>
    </xf>
    <xf numFmtId="190" fontId="15" fillId="5" borderId="32" xfId="67" applyNumberFormat="1" applyFont="1" applyFill="1" applyBorder="1" applyAlignment="1" applyProtection="1">
      <alignment horizontal="right" vertical="center" shrinkToFit="1"/>
    </xf>
    <xf numFmtId="0" fontId="15" fillId="5" borderId="0" xfId="63" applyFont="1" applyFill="1" applyBorder="1" applyAlignment="1" applyProtection="1">
      <alignment horizontal="center" vertical="center"/>
    </xf>
    <xf numFmtId="0" fontId="15" fillId="5" borderId="77" xfId="63" applyFont="1" applyFill="1" applyBorder="1" applyAlignment="1" applyProtection="1">
      <alignment horizontal="left" vertical="center" shrinkToFit="1"/>
      <protection locked="0"/>
    </xf>
    <xf numFmtId="188" fontId="15" fillId="5" borderId="72" xfId="63" applyNumberFormat="1" applyFont="1" applyFill="1" applyBorder="1" applyAlignment="1" applyProtection="1">
      <alignment horizontal="right" vertical="center" shrinkToFit="1"/>
      <protection locked="0"/>
    </xf>
    <xf numFmtId="188" fontId="15" fillId="5" borderId="73" xfId="63" applyNumberFormat="1" applyFont="1" applyFill="1" applyBorder="1" applyAlignment="1" applyProtection="1">
      <alignment horizontal="right" vertical="center" shrinkToFit="1"/>
      <protection locked="0"/>
    </xf>
    <xf numFmtId="188" fontId="15" fillId="7" borderId="149" xfId="63" applyNumberFormat="1" applyFont="1" applyFill="1" applyBorder="1" applyAlignment="1" applyProtection="1">
      <alignment horizontal="right" vertical="center" shrinkToFit="1"/>
      <protection locked="0"/>
    </xf>
    <xf numFmtId="188" fontId="15" fillId="7" borderId="150" xfId="63" applyNumberFormat="1" applyFont="1" applyFill="1" applyBorder="1" applyAlignment="1" applyProtection="1">
      <alignment horizontal="right" vertical="center" shrinkToFit="1"/>
      <protection locked="0"/>
    </xf>
    <xf numFmtId="0" fontId="15" fillId="5" borderId="13" xfId="63" applyFont="1" applyFill="1" applyBorder="1" applyAlignment="1" applyProtection="1">
      <alignment horizontal="center" vertical="center"/>
    </xf>
    <xf numFmtId="185" fontId="15" fillId="5" borderId="151" xfId="67" applyNumberFormat="1" applyFont="1" applyFill="1" applyBorder="1" applyAlignment="1" applyProtection="1">
      <alignment horizontal="right" vertical="center" shrinkToFit="1"/>
    </xf>
    <xf numFmtId="185" fontId="15" fillId="5" borderId="3" xfId="67" applyNumberFormat="1" applyFont="1" applyFill="1" applyBorder="1" applyAlignment="1" applyProtection="1">
      <alignment horizontal="right" vertical="center" shrinkToFit="1"/>
    </xf>
    <xf numFmtId="185" fontId="15" fillId="5" borderId="152" xfId="67" applyNumberFormat="1" applyFont="1" applyFill="1" applyBorder="1" applyAlignment="1" applyProtection="1">
      <alignment horizontal="right" vertical="center" shrinkToFit="1"/>
    </xf>
    <xf numFmtId="185" fontId="15" fillId="5" borderId="153" xfId="67" applyNumberFormat="1" applyFont="1" applyFill="1" applyBorder="1" applyAlignment="1" applyProtection="1">
      <alignment horizontal="right" vertical="center" shrinkToFit="1"/>
    </xf>
    <xf numFmtId="185" fontId="15" fillId="5" borderId="134" xfId="67" applyNumberFormat="1" applyFont="1" applyFill="1" applyBorder="1" applyAlignment="1" applyProtection="1">
      <alignment horizontal="right" vertical="center" shrinkToFit="1"/>
    </xf>
    <xf numFmtId="185" fontId="15" fillId="5" borderId="135" xfId="67" applyNumberFormat="1" applyFont="1" applyFill="1" applyBorder="1" applyAlignment="1" applyProtection="1">
      <alignment horizontal="right" vertical="center" shrinkToFit="1"/>
    </xf>
    <xf numFmtId="185" fontId="15" fillId="5" borderId="154" xfId="67" applyNumberFormat="1" applyFont="1" applyFill="1" applyBorder="1" applyAlignment="1" applyProtection="1">
      <alignment horizontal="right" vertical="center" shrinkToFit="1"/>
    </xf>
    <xf numFmtId="185" fontId="15" fillId="5" borderId="155" xfId="67" applyNumberFormat="1" applyFont="1" applyFill="1" applyBorder="1" applyAlignment="1" applyProtection="1">
      <alignment horizontal="right" vertical="center" shrinkToFit="1"/>
    </xf>
    <xf numFmtId="185" fontId="15" fillId="5" borderId="9" xfId="67" applyNumberFormat="1" applyFont="1" applyFill="1" applyBorder="1" applyAlignment="1" applyProtection="1">
      <alignment horizontal="right" vertical="center" shrinkToFit="1"/>
    </xf>
    <xf numFmtId="185" fontId="15" fillId="5" borderId="156" xfId="67" applyNumberFormat="1" applyFont="1" applyFill="1" applyBorder="1" applyAlignment="1" applyProtection="1">
      <alignment horizontal="right" vertical="center" shrinkToFit="1"/>
    </xf>
    <xf numFmtId="185" fontId="15" fillId="5" borderId="157" xfId="67" applyNumberFormat="1" applyFont="1" applyFill="1" applyBorder="1" applyAlignment="1" applyProtection="1">
      <alignment horizontal="right" vertical="center" shrinkToFit="1"/>
    </xf>
    <xf numFmtId="185" fontId="15" fillId="5" borderId="158" xfId="67" applyNumberFormat="1" applyFont="1" applyFill="1" applyBorder="1" applyAlignment="1" applyProtection="1">
      <alignment horizontal="right" vertical="center" shrinkToFit="1"/>
    </xf>
    <xf numFmtId="0" fontId="15" fillId="5" borderId="133" xfId="63" applyFont="1" applyFill="1" applyBorder="1" applyAlignment="1" applyProtection="1">
      <alignment vertical="center"/>
    </xf>
    <xf numFmtId="188" fontId="15" fillId="5" borderId="77" xfId="63" applyNumberFormat="1" applyFont="1" applyFill="1" applyBorder="1" applyAlignment="1" applyProtection="1">
      <alignment horizontal="right" vertical="center" shrinkToFit="1"/>
      <protection locked="0"/>
    </xf>
    <xf numFmtId="188" fontId="15" fillId="7" borderId="159" xfId="63" applyNumberFormat="1" applyFont="1" applyFill="1" applyBorder="1" applyAlignment="1" applyProtection="1">
      <alignment horizontal="right" vertical="center" shrinkToFit="1"/>
      <protection locked="0"/>
    </xf>
    <xf numFmtId="188" fontId="15" fillId="7" borderId="38" xfId="63" applyNumberFormat="1" applyFont="1" applyFill="1" applyBorder="1" applyAlignment="1" applyProtection="1">
      <alignment horizontal="right" vertical="center" shrinkToFit="1"/>
      <protection locked="0"/>
    </xf>
    <xf numFmtId="0" fontId="15" fillId="5" borderId="1" xfId="63" applyFont="1" applyFill="1" applyBorder="1" applyAlignment="1" applyProtection="1">
      <alignment horizontal="center" vertical="center" textRotation="255" wrapText="1"/>
    </xf>
    <xf numFmtId="0" fontId="15" fillId="5" borderId="62" xfId="63" applyFont="1" applyFill="1" applyBorder="1" applyAlignment="1" applyProtection="1">
      <alignment horizontal="center" vertical="center" textRotation="255" wrapText="1"/>
    </xf>
    <xf numFmtId="0" fontId="15" fillId="5" borderId="7" xfId="63" applyFont="1" applyFill="1" applyBorder="1" applyAlignment="1" applyProtection="1">
      <alignment horizontal="center" vertical="center" textRotation="255" wrapText="1"/>
    </xf>
    <xf numFmtId="0" fontId="15" fillId="5" borderId="1" xfId="63" applyFont="1" applyFill="1" applyBorder="1" applyAlignment="1" applyProtection="1">
      <alignment horizontal="center" vertical="center" wrapText="1"/>
    </xf>
    <xf numFmtId="0" fontId="15" fillId="5" borderId="21" xfId="63" applyFont="1" applyFill="1" applyBorder="1" applyAlignment="1" applyProtection="1">
      <alignment horizontal="center" vertical="center" wrapText="1"/>
    </xf>
    <xf numFmtId="0" fontId="15" fillId="5" borderId="2" xfId="63" applyFont="1" applyFill="1" applyBorder="1" applyAlignment="1" applyProtection="1">
      <alignment horizontal="center" vertical="center" wrapText="1"/>
    </xf>
    <xf numFmtId="0" fontId="15" fillId="5" borderId="1" xfId="67" applyFont="1" applyFill="1" applyBorder="1" applyAlignment="1" applyProtection="1">
      <alignment horizontal="left" vertical="center" shrinkToFit="1"/>
    </xf>
    <xf numFmtId="0" fontId="15" fillId="5" borderId="21" xfId="67" applyFont="1" applyFill="1" applyBorder="1" applyAlignment="1" applyProtection="1">
      <alignment horizontal="left" vertical="center" shrinkToFit="1"/>
    </xf>
    <xf numFmtId="0" fontId="15" fillId="5" borderId="62" xfId="63" applyFont="1" applyFill="1" applyBorder="1" applyAlignment="1" applyProtection="1">
      <alignment horizontal="center" vertical="center" wrapText="1"/>
    </xf>
    <xf numFmtId="0" fontId="15" fillId="5" borderId="0" xfId="63" applyFont="1" applyFill="1" applyBorder="1" applyAlignment="1" applyProtection="1">
      <alignment horizontal="center" vertical="center" wrapText="1"/>
    </xf>
    <xf numFmtId="0" fontId="15" fillId="5" borderId="48" xfId="63" applyFont="1" applyFill="1" applyBorder="1" applyAlignment="1" applyProtection="1">
      <alignment horizontal="center" vertical="center" wrapText="1"/>
    </xf>
    <xf numFmtId="0" fontId="15" fillId="5" borderId="62" xfId="67" applyFont="1" applyFill="1" applyBorder="1" applyAlignment="1" applyProtection="1">
      <alignment horizontal="left" vertical="center" shrinkToFit="1"/>
    </xf>
    <xf numFmtId="0" fontId="15" fillId="5" borderId="0" xfId="67" applyFont="1" applyFill="1" applyBorder="1" applyAlignment="1" applyProtection="1">
      <alignment horizontal="left" vertical="center" shrinkToFit="1"/>
    </xf>
    <xf numFmtId="0" fontId="15" fillId="5" borderId="12" xfId="63" applyFont="1" applyFill="1" applyBorder="1" applyAlignment="1" applyProtection="1">
      <alignment horizontal="center" vertical="center" wrapText="1"/>
    </xf>
    <xf numFmtId="0" fontId="15" fillId="5" borderId="8" xfId="63" applyFont="1" applyFill="1" applyBorder="1" applyAlignment="1" applyProtection="1">
      <alignment horizontal="center" vertical="center" wrapText="1"/>
    </xf>
    <xf numFmtId="0" fontId="15" fillId="5" borderId="31" xfId="63" applyFont="1" applyFill="1" applyBorder="1" applyAlignment="1" applyProtection="1">
      <alignment horizontal="center" vertical="center" wrapText="1"/>
    </xf>
    <xf numFmtId="0" fontId="15" fillId="5" borderId="27" xfId="63" applyFont="1" applyFill="1" applyBorder="1" applyAlignment="1" applyProtection="1">
      <alignment horizontal="center" vertical="center" wrapText="1"/>
    </xf>
    <xf numFmtId="0" fontId="15" fillId="5" borderId="160" xfId="63" applyFont="1" applyFill="1" applyBorder="1" applyAlignment="1" applyProtection="1">
      <alignment horizontal="center" vertical="center" wrapText="1"/>
    </xf>
    <xf numFmtId="0" fontId="15" fillId="5" borderId="65" xfId="63" applyFont="1" applyFill="1" applyBorder="1" applyAlignment="1" applyProtection="1">
      <alignment horizontal="center" vertical="center" wrapText="1"/>
    </xf>
    <xf numFmtId="0" fontId="15" fillId="5" borderId="161" xfId="63" applyFont="1" applyFill="1" applyBorder="1" applyAlignment="1" applyProtection="1">
      <alignment horizontal="center" vertical="center" wrapText="1"/>
    </xf>
    <xf numFmtId="0" fontId="15" fillId="5" borderId="162" xfId="63" applyFont="1" applyFill="1" applyBorder="1" applyProtection="1">
      <alignment vertical="center"/>
    </xf>
    <xf numFmtId="0" fontId="15" fillId="5" borderId="65" xfId="63" applyFont="1" applyFill="1" applyBorder="1" applyProtection="1">
      <alignment vertical="center"/>
    </xf>
    <xf numFmtId="188" fontId="15" fillId="7" borderId="51" xfId="63" applyNumberFormat="1" applyFont="1" applyFill="1" applyBorder="1" applyAlignment="1" applyProtection="1">
      <alignment horizontal="right" vertical="center" shrinkToFit="1"/>
      <protection locked="0"/>
    </xf>
    <xf numFmtId="188" fontId="15" fillId="5" borderId="7" xfId="67" applyNumberFormat="1" applyFont="1" applyFill="1" applyBorder="1" applyAlignment="1" applyProtection="1">
      <alignment horizontal="right" vertical="center" shrinkToFit="1"/>
    </xf>
    <xf numFmtId="188" fontId="15" fillId="5" borderId="12" xfId="67" applyNumberFormat="1" applyFont="1" applyFill="1" applyBorder="1" applyAlignment="1" applyProtection="1">
      <alignment horizontal="right" vertical="center" shrinkToFit="1"/>
    </xf>
    <xf numFmtId="0" fontId="15" fillId="5" borderId="2" xfId="67" applyFont="1" applyFill="1" applyBorder="1" applyAlignment="1" applyProtection="1">
      <alignment horizontal="left" vertical="center" shrinkToFit="1"/>
    </xf>
    <xf numFmtId="0" fontId="15" fillId="5" borderId="48" xfId="67" applyFont="1" applyFill="1" applyBorder="1" applyAlignment="1" applyProtection="1">
      <alignment horizontal="left" vertical="center" shrinkToFit="1"/>
    </xf>
    <xf numFmtId="0" fontId="15" fillId="5" borderId="161" xfId="63" applyFont="1" applyFill="1" applyBorder="1" applyProtection="1">
      <alignment vertical="center"/>
    </xf>
    <xf numFmtId="188" fontId="15" fillId="5" borderId="163" xfId="67" applyNumberFormat="1" applyFont="1" applyFill="1" applyBorder="1" applyAlignment="1" applyProtection="1">
      <alignment horizontal="right" vertical="center" shrinkToFit="1"/>
    </xf>
    <xf numFmtId="188" fontId="15" fillId="5" borderId="164" xfId="67" applyNumberFormat="1" applyFont="1" applyFill="1" applyBorder="1" applyAlignment="1" applyProtection="1">
      <alignment horizontal="right" vertical="center" shrinkToFit="1"/>
    </xf>
    <xf numFmtId="188" fontId="15" fillId="5" borderId="165" xfId="67" applyNumberFormat="1" applyFont="1" applyFill="1" applyBorder="1" applyAlignment="1" applyProtection="1">
      <alignment horizontal="right" vertical="center" shrinkToFit="1"/>
    </xf>
    <xf numFmtId="188" fontId="15" fillId="5" borderId="166" xfId="67" applyNumberFormat="1" applyFont="1" applyFill="1" applyBorder="1" applyAlignment="1" applyProtection="1">
      <alignment horizontal="right" vertical="center" shrinkToFit="1"/>
    </xf>
    <xf numFmtId="0" fontId="15" fillId="5" borderId="72" xfId="63" applyNumberFormat="1" applyFont="1" applyFill="1" applyBorder="1" applyAlignment="1" applyProtection="1">
      <alignment horizontal="left" vertical="center" shrinkToFit="1"/>
      <protection locked="0"/>
    </xf>
    <xf numFmtId="0" fontId="15" fillId="5" borderId="73" xfId="63" applyNumberFormat="1" applyFont="1" applyFill="1" applyBorder="1" applyAlignment="1" applyProtection="1">
      <alignment horizontal="left" vertical="center" shrinkToFit="1"/>
      <protection locked="0"/>
    </xf>
    <xf numFmtId="0" fontId="15" fillId="7" borderId="38" xfId="63" applyNumberFormat="1" applyFont="1" applyFill="1" applyBorder="1" applyAlignment="1" applyProtection="1">
      <alignment horizontal="left" vertical="center" shrinkToFit="1"/>
      <protection locked="0"/>
    </xf>
    <xf numFmtId="0" fontId="15" fillId="7" borderId="39" xfId="63" applyNumberFormat="1" applyFont="1" applyFill="1" applyBorder="1" applyAlignment="1" applyProtection="1">
      <alignment horizontal="left" vertical="center" shrinkToFit="1"/>
      <protection locked="0"/>
    </xf>
    <xf numFmtId="185" fontId="15" fillId="5" borderId="142" xfId="67" applyNumberFormat="1" applyFont="1" applyFill="1" applyBorder="1" applyAlignment="1" applyProtection="1">
      <alignment horizontal="right" vertical="center" shrinkToFit="1"/>
    </xf>
    <xf numFmtId="185" fontId="15" fillId="5" borderId="144" xfId="67" applyNumberFormat="1" applyFont="1" applyFill="1" applyBorder="1" applyAlignment="1" applyProtection="1">
      <alignment horizontal="right" vertical="center" shrinkToFit="1"/>
    </xf>
    <xf numFmtId="185" fontId="15" fillId="5" borderId="166" xfId="67" applyNumberFormat="1" applyFont="1" applyFill="1" applyBorder="1" applyAlignment="1" applyProtection="1">
      <alignment horizontal="right" vertical="center" shrinkToFit="1"/>
    </xf>
    <xf numFmtId="185" fontId="15" fillId="5" borderId="12" xfId="67" applyNumberFormat="1" applyFont="1" applyFill="1" applyBorder="1" applyAlignment="1" applyProtection="1">
      <alignment horizontal="right" vertical="center" shrinkToFit="1"/>
    </xf>
    <xf numFmtId="185" fontId="15" fillId="5" borderId="164" xfId="67" applyNumberFormat="1" applyFont="1" applyFill="1" applyBorder="1" applyAlignment="1" applyProtection="1">
      <alignment horizontal="right" vertical="center" shrinkToFit="1"/>
    </xf>
    <xf numFmtId="0" fontId="15" fillId="5" borderId="106" xfId="63" applyNumberFormat="1" applyFont="1" applyFill="1" applyBorder="1" applyAlignment="1" applyProtection="1">
      <alignment horizontal="left" vertical="center" shrinkToFit="1"/>
      <protection locked="0"/>
    </xf>
    <xf numFmtId="0" fontId="15" fillId="7" borderId="40" xfId="63" applyNumberFormat="1" applyFont="1" applyFill="1" applyBorder="1" applyAlignment="1" applyProtection="1">
      <alignment horizontal="left" vertical="center" shrinkToFit="1"/>
      <protection locked="0"/>
    </xf>
    <xf numFmtId="185" fontId="15" fillId="5" borderId="167" xfId="67" applyNumberFormat="1" applyFont="1" applyFill="1" applyBorder="1" applyAlignment="1" applyProtection="1">
      <alignment horizontal="right" vertical="center" shrinkToFit="1"/>
    </xf>
    <xf numFmtId="185" fontId="15" fillId="5" borderId="168" xfId="67" applyNumberFormat="1" applyFont="1" applyFill="1" applyBorder="1" applyAlignment="1" applyProtection="1">
      <alignment horizontal="right" vertical="center" shrinkToFit="1"/>
    </xf>
    <xf numFmtId="185" fontId="15" fillId="5" borderId="132" xfId="67" applyNumberFormat="1" applyFont="1" applyFill="1" applyBorder="1" applyAlignment="1" applyProtection="1">
      <alignment horizontal="right" vertical="center" shrinkToFit="1"/>
    </xf>
    <xf numFmtId="185" fontId="15" fillId="5" borderId="169" xfId="67" applyNumberFormat="1" applyFont="1" applyFill="1" applyBorder="1" applyAlignment="1" applyProtection="1">
      <alignment horizontal="right" vertical="center" shrinkToFit="1"/>
    </xf>
    <xf numFmtId="0" fontId="23" fillId="5" borderId="49" xfId="63" applyFont="1" applyFill="1" applyBorder="1" applyAlignment="1" applyProtection="1">
      <alignment horizontal="left" vertical="center"/>
    </xf>
    <xf numFmtId="0" fontId="15" fillId="5" borderId="12" xfId="63" applyFont="1" applyFill="1" applyBorder="1" applyAlignment="1" applyProtection="1">
      <alignment horizontal="left" vertical="center"/>
    </xf>
    <xf numFmtId="0" fontId="15" fillId="5" borderId="31" xfId="63" applyFont="1" applyFill="1" applyBorder="1" applyAlignment="1" applyProtection="1">
      <alignment horizontal="left" vertical="center" wrapText="1"/>
    </xf>
    <xf numFmtId="0" fontId="15" fillId="5" borderId="21" xfId="63" applyFont="1" applyFill="1" applyBorder="1" applyAlignment="1" applyProtection="1">
      <alignment horizontal="left" vertical="center" wrapText="1"/>
    </xf>
    <xf numFmtId="0" fontId="15" fillId="5" borderId="160" xfId="63" applyFont="1" applyFill="1" applyBorder="1" applyAlignment="1" applyProtection="1">
      <alignment horizontal="left" vertical="center" wrapText="1"/>
    </xf>
    <xf numFmtId="0" fontId="15" fillId="5" borderId="65" xfId="63" applyFont="1" applyFill="1" applyBorder="1" applyAlignment="1" applyProtection="1">
      <alignment horizontal="left" vertical="center" wrapText="1"/>
    </xf>
    <xf numFmtId="0" fontId="24" fillId="5" borderId="0" xfId="66" applyFont="1" applyFill="1" applyProtection="1">
      <alignment vertical="center"/>
    </xf>
    <xf numFmtId="0" fontId="15" fillId="5" borderId="0" xfId="63" applyFont="1" applyFill="1" applyBorder="1" applyAlignment="1" applyProtection="1">
      <alignment horizontal="right" vertical="center" wrapText="1"/>
    </xf>
    <xf numFmtId="0" fontId="15" fillId="5" borderId="0" xfId="63" applyFont="1" applyFill="1" applyBorder="1" applyAlignment="1" applyProtection="1">
      <alignment horizontal="right" vertical="center"/>
    </xf>
    <xf numFmtId="0" fontId="15" fillId="5" borderId="12" xfId="63" applyFont="1" applyFill="1" applyBorder="1" applyAlignment="1" applyProtection="1">
      <alignment horizontal="right" vertical="center" wrapText="1"/>
    </xf>
    <xf numFmtId="0" fontId="15" fillId="5" borderId="12" xfId="63" applyFont="1" applyFill="1" applyBorder="1" applyAlignment="1" applyProtection="1">
      <alignment horizontal="right" vertical="center"/>
    </xf>
    <xf numFmtId="0" fontId="15" fillId="5" borderId="21" xfId="63" applyFont="1" applyFill="1" applyBorder="1" applyAlignment="1" applyProtection="1">
      <alignment horizontal="center" vertical="center"/>
    </xf>
    <xf numFmtId="0" fontId="15" fillId="5" borderId="48" xfId="63" applyFont="1" applyFill="1" applyBorder="1" applyAlignment="1" applyProtection="1">
      <alignment horizontal="right" vertical="center"/>
    </xf>
    <xf numFmtId="0" fontId="15" fillId="5" borderId="8" xfId="63" applyFont="1" applyFill="1" applyBorder="1" applyAlignment="1" applyProtection="1">
      <alignment horizontal="right" vertical="center"/>
    </xf>
    <xf numFmtId="0" fontId="15" fillId="5" borderId="2" xfId="63" applyFont="1" applyFill="1" applyBorder="1" applyAlignment="1" applyProtection="1">
      <alignment horizontal="center" vertical="center"/>
    </xf>
    <xf numFmtId="185" fontId="15" fillId="5" borderId="4" xfId="67" applyNumberFormat="1" applyFont="1" applyFill="1" applyBorder="1" applyAlignment="1" applyProtection="1">
      <alignment horizontal="right" vertical="center" shrinkToFit="1"/>
    </xf>
    <xf numFmtId="185" fontId="15" fillId="5" borderId="5" xfId="67" applyNumberFormat="1" applyFont="1" applyFill="1" applyBorder="1" applyAlignment="1" applyProtection="1">
      <alignment horizontal="right" vertical="center" shrinkToFit="1"/>
    </xf>
    <xf numFmtId="185" fontId="15" fillId="5" borderId="130" xfId="67" applyNumberFormat="1" applyFont="1" applyFill="1" applyBorder="1" applyAlignment="1" applyProtection="1">
      <alignment horizontal="right" vertical="center" shrinkToFit="1"/>
    </xf>
    <xf numFmtId="185" fontId="15" fillId="5" borderId="131" xfId="67" applyNumberFormat="1" applyFont="1" applyFill="1" applyBorder="1" applyAlignment="1" applyProtection="1">
      <alignment horizontal="right" vertical="center" shrinkToFit="1"/>
    </xf>
    <xf numFmtId="0" fontId="15" fillId="5" borderId="161" xfId="63" applyFont="1" applyFill="1" applyBorder="1" applyAlignment="1" applyProtection="1">
      <alignment horizontal="center" vertical="center"/>
    </xf>
    <xf numFmtId="185" fontId="15" fillId="5" borderId="97" xfId="67" applyNumberFormat="1" applyFont="1" applyFill="1" applyBorder="1" applyAlignment="1" applyProtection="1">
      <alignment horizontal="right" vertical="center" shrinkToFit="1"/>
    </xf>
    <xf numFmtId="185" fontId="15" fillId="5" borderId="39" xfId="67" applyNumberFormat="1" applyFont="1" applyFill="1" applyBorder="1" applyAlignment="1" applyProtection="1">
      <alignment horizontal="right" vertical="center" shrinkToFit="1"/>
    </xf>
    <xf numFmtId="185" fontId="15" fillId="5" borderId="170" xfId="67" applyNumberFormat="1" applyFont="1" applyFill="1" applyBorder="1" applyAlignment="1" applyProtection="1">
      <alignment horizontal="right" vertical="center" shrinkToFit="1"/>
    </xf>
    <xf numFmtId="185" fontId="15" fillId="5" borderId="171" xfId="67" applyNumberFormat="1" applyFont="1" applyFill="1" applyBorder="1" applyAlignment="1" applyProtection="1">
      <alignment horizontal="right" vertical="center" shrinkToFit="1"/>
    </xf>
    <xf numFmtId="185" fontId="15" fillId="5" borderId="172" xfId="67" applyNumberFormat="1" applyFont="1" applyFill="1" applyBorder="1" applyAlignment="1" applyProtection="1">
      <alignment horizontal="right" vertical="center" shrinkToFit="1"/>
    </xf>
    <xf numFmtId="185" fontId="15" fillId="5" borderId="173" xfId="67" applyNumberFormat="1" applyFont="1" applyFill="1" applyBorder="1" applyAlignment="1" applyProtection="1">
      <alignment horizontal="right" vertical="center" shrinkToFit="1"/>
    </xf>
    <xf numFmtId="0" fontId="18" fillId="5" borderId="0" xfId="63" applyFont="1" applyFill="1" applyAlignment="1" applyProtection="1">
      <alignment vertical="center"/>
    </xf>
    <xf numFmtId="185" fontId="15" fillId="5" borderId="174" xfId="67" applyNumberFormat="1" applyFont="1" applyFill="1" applyBorder="1" applyAlignment="1" applyProtection="1">
      <alignment horizontal="right" vertical="center" shrinkToFit="1"/>
    </xf>
    <xf numFmtId="185" fontId="15" fillId="5" borderId="175" xfId="67" applyNumberFormat="1" applyFont="1" applyFill="1" applyBorder="1" applyAlignment="1" applyProtection="1">
      <alignment horizontal="right" vertical="center" shrinkToFit="1"/>
    </xf>
    <xf numFmtId="185" fontId="15" fillId="5" borderId="176" xfId="67" applyNumberFormat="1" applyFont="1" applyFill="1" applyBorder="1" applyAlignment="1" applyProtection="1">
      <alignment horizontal="right" vertical="center" shrinkToFit="1"/>
    </xf>
    <xf numFmtId="185" fontId="15" fillId="5" borderId="136" xfId="67" applyNumberFormat="1" applyFont="1" applyFill="1" applyBorder="1" applyAlignment="1" applyProtection="1">
      <alignment horizontal="right" vertical="center" shrinkToFit="1"/>
    </xf>
    <xf numFmtId="0" fontId="18" fillId="5" borderId="27" xfId="63" applyFont="1" applyFill="1" applyBorder="1" applyAlignment="1" applyProtection="1">
      <alignment vertical="center"/>
    </xf>
    <xf numFmtId="0" fontId="18" fillId="5" borderId="0" xfId="63" applyFont="1" applyFill="1" applyBorder="1" applyAlignment="1" applyProtection="1">
      <alignment vertical="center"/>
    </xf>
    <xf numFmtId="185" fontId="15" fillId="5" borderId="177" xfId="67" applyNumberFormat="1" applyFont="1" applyFill="1" applyBorder="1" applyAlignment="1" applyProtection="1">
      <alignment horizontal="right" vertical="center" shrinkToFit="1"/>
    </xf>
    <xf numFmtId="0" fontId="15" fillId="5" borderId="27" xfId="63" applyFont="1" applyFill="1" applyBorder="1" applyProtection="1">
      <alignment vertical="center"/>
    </xf>
    <xf numFmtId="0" fontId="15" fillId="5" borderId="160" xfId="63" applyFont="1" applyFill="1" applyBorder="1" applyProtection="1">
      <alignment vertical="center"/>
    </xf>
    <xf numFmtId="190" fontId="15" fillId="5" borderId="62" xfId="67" applyNumberFormat="1" applyFont="1" applyFill="1" applyBorder="1" applyAlignment="1" applyProtection="1">
      <alignment horizontal="right" vertical="center" shrinkToFit="1"/>
    </xf>
    <xf numFmtId="190" fontId="15" fillId="5" borderId="0" xfId="67" applyNumberFormat="1" applyFont="1" applyFill="1" applyBorder="1" applyAlignment="1" applyProtection="1">
      <alignment horizontal="right" vertical="center" shrinkToFit="1"/>
    </xf>
    <xf numFmtId="190" fontId="15" fillId="5" borderId="48" xfId="67" applyNumberFormat="1" applyFont="1" applyFill="1" applyBorder="1" applyAlignment="1" applyProtection="1">
      <alignment horizontal="right" vertical="center" shrinkToFit="1"/>
    </xf>
    <xf numFmtId="189" fontId="15" fillId="5" borderId="62" xfId="67" applyNumberFormat="1" applyFont="1" applyFill="1" applyBorder="1" applyAlignment="1" applyProtection="1">
      <alignment horizontal="right" vertical="center" shrinkToFit="1"/>
    </xf>
    <xf numFmtId="189" fontId="15" fillId="5" borderId="0" xfId="67" applyNumberFormat="1" applyFont="1" applyFill="1" applyBorder="1" applyAlignment="1" applyProtection="1">
      <alignment horizontal="right" vertical="center" shrinkToFit="1"/>
    </xf>
    <xf numFmtId="189" fontId="15" fillId="5" borderId="48" xfId="67" applyNumberFormat="1" applyFont="1" applyFill="1" applyBorder="1" applyAlignment="1" applyProtection="1">
      <alignment horizontal="right" vertical="center" shrinkToFit="1"/>
    </xf>
    <xf numFmtId="189" fontId="15" fillId="5" borderId="162" xfId="67" applyNumberFormat="1" applyFont="1" applyFill="1" applyBorder="1" applyAlignment="1" applyProtection="1">
      <alignment horizontal="right" vertical="center" shrinkToFit="1"/>
    </xf>
    <xf numFmtId="189" fontId="15" fillId="5" borderId="65" xfId="67" applyNumberFormat="1" applyFont="1" applyFill="1" applyBorder="1" applyAlignment="1" applyProtection="1">
      <alignment horizontal="right" vertical="center" shrinkToFit="1"/>
    </xf>
    <xf numFmtId="189" fontId="15" fillId="5" borderId="161" xfId="67" applyNumberFormat="1" applyFont="1" applyFill="1" applyBorder="1" applyAlignment="1" applyProtection="1">
      <alignment horizontal="right" vertical="center" shrinkToFit="1"/>
    </xf>
    <xf numFmtId="189" fontId="15" fillId="5" borderId="178" xfId="67" applyNumberFormat="1" applyFont="1" applyFill="1" applyBorder="1" applyAlignment="1" applyProtection="1">
      <alignment horizontal="right" vertical="center" shrinkToFit="1"/>
    </xf>
    <xf numFmtId="0" fontId="18" fillId="5" borderId="0" xfId="63" applyFont="1" applyFill="1" applyBorder="1" applyAlignment="1" applyProtection="1">
      <alignment horizontal="center" vertical="center"/>
    </xf>
    <xf numFmtId="190" fontId="15" fillId="5" borderId="0" xfId="67" applyNumberFormat="1" applyFont="1" applyFill="1" applyAlignment="1" applyProtection="1">
      <alignment horizontal="right" vertical="center" shrinkToFit="1"/>
    </xf>
    <xf numFmtId="190" fontId="15" fillId="5" borderId="133" xfId="67" applyNumberFormat="1" applyFont="1" applyFill="1" applyBorder="1" applyAlignment="1" applyProtection="1">
      <alignment horizontal="right" vertical="center" shrinkToFit="1"/>
    </xf>
    <xf numFmtId="189" fontId="15" fillId="5" borderId="0" xfId="67" applyNumberFormat="1" applyFont="1" applyFill="1" applyAlignment="1" applyProtection="1">
      <alignment horizontal="right" vertical="center" shrinkToFit="1"/>
    </xf>
    <xf numFmtId="189" fontId="15" fillId="5" borderId="133" xfId="67" applyNumberFormat="1" applyFont="1" applyFill="1" applyBorder="1" applyAlignment="1" applyProtection="1">
      <alignment horizontal="right" vertical="center" shrinkToFit="1"/>
    </xf>
    <xf numFmtId="189" fontId="15" fillId="5" borderId="179" xfId="67" applyNumberFormat="1" applyFont="1" applyFill="1" applyBorder="1" applyAlignment="1" applyProtection="1">
      <alignment horizontal="right" vertical="center" shrinkToFit="1"/>
    </xf>
    <xf numFmtId="189" fontId="15" fillId="5" borderId="180" xfId="67" applyNumberFormat="1" applyFont="1" applyFill="1" applyBorder="1" applyAlignment="1" applyProtection="1">
      <alignment horizontal="right" vertical="center" shrinkToFit="1"/>
    </xf>
    <xf numFmtId="0" fontId="16" fillId="0" borderId="0" xfId="58" applyFont="1" applyBorder="1">
      <alignment vertical="center"/>
    </xf>
    <xf numFmtId="0" fontId="16" fillId="0" borderId="0" xfId="58" applyFont="1">
      <alignment vertical="center"/>
    </xf>
    <xf numFmtId="0" fontId="16" fillId="0" borderId="0" xfId="58" applyFont="1" applyAlignment="1">
      <alignment vertical="center" shrinkToFit="1"/>
    </xf>
    <xf numFmtId="49" fontId="25" fillId="0" borderId="0" xfId="58" applyNumberFormat="1" applyFont="1">
      <alignment vertical="center"/>
    </xf>
    <xf numFmtId="49" fontId="16" fillId="0" borderId="0" xfId="58" applyNumberFormat="1" applyFont="1">
      <alignment vertical="center"/>
    </xf>
    <xf numFmtId="0" fontId="26" fillId="0" borderId="0" xfId="58" applyFont="1">
      <alignment vertical="center"/>
    </xf>
    <xf numFmtId="0" fontId="16" fillId="0" borderId="4" xfId="58" applyFont="1" applyBorder="1" applyAlignment="1">
      <alignment horizontal="center" vertical="center"/>
    </xf>
    <xf numFmtId="0" fontId="16" fillId="0" borderId="5" xfId="58" applyFont="1" applyBorder="1" applyAlignment="1">
      <alignment horizontal="center" vertical="center"/>
    </xf>
    <xf numFmtId="0" fontId="16" fillId="0" borderId="1" xfId="58" applyFont="1" applyBorder="1">
      <alignment vertical="center"/>
    </xf>
    <xf numFmtId="0" fontId="16" fillId="0" borderId="21" xfId="58" applyFont="1" applyBorder="1">
      <alignment vertical="center"/>
    </xf>
    <xf numFmtId="0" fontId="16" fillId="0" borderId="62" xfId="58" applyFont="1" applyBorder="1">
      <alignment vertical="center"/>
    </xf>
    <xf numFmtId="0" fontId="27" fillId="0" borderId="62" xfId="58" applyFont="1" applyBorder="1">
      <alignment vertical="center"/>
    </xf>
    <xf numFmtId="0" fontId="27" fillId="0" borderId="0" xfId="58" applyFont="1" applyBorder="1">
      <alignment vertical="center"/>
    </xf>
    <xf numFmtId="0" fontId="16" fillId="0" borderId="7" xfId="58" applyFont="1" applyBorder="1">
      <alignment vertical="center"/>
    </xf>
    <xf numFmtId="0" fontId="16" fillId="0" borderId="12" xfId="58" applyFont="1" applyBorder="1">
      <alignment vertical="center"/>
    </xf>
    <xf numFmtId="0" fontId="16" fillId="0" borderId="0" xfId="58" applyFont="1" applyAlignment="1">
      <alignment vertical="center"/>
    </xf>
    <xf numFmtId="0" fontId="16" fillId="0" borderId="0" xfId="58" applyFont="1" applyBorder="1" applyAlignment="1">
      <alignment vertical="center"/>
    </xf>
    <xf numFmtId="0" fontId="17" fillId="0" borderId="0" xfId="58" applyFont="1" applyBorder="1" applyAlignment="1">
      <alignment vertical="center"/>
    </xf>
    <xf numFmtId="0" fontId="17" fillId="0" borderId="0" xfId="58" applyFont="1" applyAlignment="1">
      <alignment vertical="center"/>
    </xf>
    <xf numFmtId="0" fontId="5" fillId="0" borderId="12" xfId="58" applyFont="1" applyBorder="1" applyAlignment="1">
      <alignment horizontal="center" vertical="center"/>
    </xf>
    <xf numFmtId="0" fontId="16" fillId="0" borderId="6" xfId="58" applyFont="1" applyBorder="1" applyAlignment="1">
      <alignment horizontal="center" vertical="center"/>
    </xf>
    <xf numFmtId="0" fontId="16" fillId="0" borderId="2" xfId="58" applyFont="1" applyBorder="1">
      <alignment vertical="center"/>
    </xf>
    <xf numFmtId="181" fontId="16" fillId="0" borderId="1" xfId="58" applyNumberFormat="1" applyFont="1" applyFill="1" applyBorder="1" applyAlignment="1">
      <alignment horizontal="right" vertical="center" shrinkToFit="1"/>
    </xf>
    <xf numFmtId="181" fontId="16" fillId="0" borderId="21" xfId="58" applyNumberFormat="1" applyFont="1" applyFill="1" applyBorder="1" applyAlignment="1">
      <alignment horizontal="right" vertical="center" shrinkToFit="1"/>
    </xf>
    <xf numFmtId="0" fontId="16" fillId="0" borderId="48" xfId="58" applyFont="1" applyBorder="1">
      <alignment vertical="center"/>
    </xf>
    <xf numFmtId="181" fontId="16" fillId="0" borderId="62" xfId="58" applyNumberFormat="1" applyFont="1" applyFill="1" applyBorder="1" applyAlignment="1">
      <alignment horizontal="right" vertical="center" shrinkToFit="1"/>
    </xf>
    <xf numFmtId="181" fontId="16" fillId="0" borderId="0" xfId="58" applyNumberFormat="1" applyFont="1" applyFill="1" applyBorder="1" applyAlignment="1">
      <alignment horizontal="right" vertical="center" shrinkToFit="1"/>
    </xf>
    <xf numFmtId="0" fontId="27" fillId="0" borderId="48" xfId="58" applyFont="1" applyBorder="1">
      <alignment vertical="center"/>
    </xf>
    <xf numFmtId="0" fontId="16" fillId="0" borderId="8" xfId="58" applyFont="1" applyBorder="1">
      <alignment vertical="center"/>
    </xf>
    <xf numFmtId="181" fontId="16" fillId="0" borderId="7" xfId="58" applyNumberFormat="1" applyFont="1" applyFill="1" applyBorder="1" applyAlignment="1">
      <alignment horizontal="right" vertical="center" shrinkToFit="1"/>
    </xf>
    <xf numFmtId="181" fontId="16" fillId="0" borderId="12" xfId="58" applyNumberFormat="1" applyFont="1" applyFill="1" applyBorder="1" applyAlignment="1">
      <alignment horizontal="right" vertical="center" shrinkToFit="1"/>
    </xf>
    <xf numFmtId="0" fontId="5" fillId="0" borderId="12" xfId="58" applyFont="1" applyBorder="1" applyAlignment="1">
      <alignment vertical="center"/>
    </xf>
    <xf numFmtId="181" fontId="16" fillId="0" borderId="126" xfId="58" applyNumberFormat="1" applyFont="1" applyFill="1" applyBorder="1" applyAlignment="1">
      <alignment horizontal="right" vertical="center" shrinkToFit="1"/>
    </xf>
    <xf numFmtId="191" fontId="16" fillId="0" borderId="142" xfId="58" applyNumberFormat="1" applyFont="1" applyFill="1" applyBorder="1" applyAlignment="1">
      <alignment horizontal="right" vertical="center" shrinkToFit="1"/>
    </xf>
    <xf numFmtId="181" fontId="16" fillId="0" borderId="142" xfId="58" applyNumberFormat="1" applyFont="1" applyFill="1" applyBorder="1" applyAlignment="1">
      <alignment horizontal="right" vertical="center" shrinkToFit="1"/>
    </xf>
    <xf numFmtId="181" fontId="16" fillId="0" borderId="128" xfId="58" applyNumberFormat="1" applyFont="1" applyFill="1" applyBorder="1" applyAlignment="1">
      <alignment horizontal="right" vertical="center" shrinkToFit="1"/>
    </xf>
    <xf numFmtId="191" fontId="16" fillId="0" borderId="144" xfId="58" applyNumberFormat="1" applyFont="1" applyFill="1" applyBorder="1" applyAlignment="1">
      <alignment horizontal="right" vertical="center" shrinkToFit="1"/>
    </xf>
    <xf numFmtId="181" fontId="16" fillId="0" borderId="144" xfId="58" applyNumberFormat="1" applyFont="1" applyFill="1" applyBorder="1" applyAlignment="1">
      <alignment horizontal="right" vertical="center" shrinkToFit="1"/>
    </xf>
    <xf numFmtId="191" fontId="16" fillId="0" borderId="129" xfId="58" applyNumberFormat="1" applyFont="1" applyFill="1" applyBorder="1" applyAlignment="1">
      <alignment horizontal="right" vertical="center" shrinkToFit="1"/>
    </xf>
    <xf numFmtId="191" fontId="16" fillId="0" borderId="0" xfId="58" applyNumberFormat="1" applyFont="1" applyFill="1" applyBorder="1" applyAlignment="1">
      <alignment horizontal="right" vertical="center" shrinkToFit="1"/>
    </xf>
    <xf numFmtId="191" fontId="16" fillId="0" borderId="128" xfId="58" applyNumberFormat="1" applyFont="1" applyFill="1" applyBorder="1" applyAlignment="1">
      <alignment horizontal="right" vertical="center" shrinkToFit="1"/>
    </xf>
    <xf numFmtId="181" fontId="16" fillId="0" borderId="129" xfId="58" applyNumberFormat="1" applyFont="1" applyFill="1" applyBorder="1" applyAlignment="1">
      <alignment horizontal="right" vertical="center" shrinkToFit="1"/>
    </xf>
    <xf numFmtId="181" fontId="16" fillId="0" borderId="165" xfId="58" applyNumberFormat="1" applyFont="1" applyFill="1" applyBorder="1" applyAlignment="1">
      <alignment horizontal="right" vertical="center" shrinkToFit="1"/>
    </xf>
    <xf numFmtId="191" fontId="16" fillId="0" borderId="146" xfId="58" applyNumberFormat="1" applyFont="1" applyFill="1" applyBorder="1" applyAlignment="1">
      <alignment horizontal="right" vertical="center" shrinkToFit="1"/>
    </xf>
    <xf numFmtId="181" fontId="16" fillId="0" borderId="146" xfId="58" applyNumberFormat="1" applyFont="1" applyFill="1" applyBorder="1" applyAlignment="1">
      <alignment horizontal="right" vertical="center" shrinkToFit="1"/>
    </xf>
    <xf numFmtId="191" fontId="16" fillId="0" borderId="127" xfId="58" applyNumberFormat="1" applyFont="1" applyFill="1" applyBorder="1" applyAlignment="1">
      <alignment horizontal="right" vertical="center" shrinkToFit="1"/>
    </xf>
    <xf numFmtId="191" fontId="16" fillId="0" borderId="21" xfId="58" applyNumberFormat="1" applyFont="1" applyFill="1" applyBorder="1" applyAlignment="1">
      <alignment horizontal="right" vertical="center" shrinkToFit="1"/>
    </xf>
    <xf numFmtId="191" fontId="16" fillId="0" borderId="166" xfId="58" applyNumberFormat="1" applyFont="1" applyFill="1" applyBorder="1" applyAlignment="1">
      <alignment horizontal="right" vertical="center" shrinkToFit="1"/>
    </xf>
    <xf numFmtId="191" fontId="16" fillId="0" borderId="12" xfId="58" applyNumberFormat="1" applyFont="1" applyFill="1" applyBorder="1" applyAlignment="1">
      <alignment horizontal="right" vertical="center" shrinkToFit="1"/>
    </xf>
    <xf numFmtId="0" fontId="16" fillId="0" borderId="13" xfId="58" applyFont="1" applyBorder="1" applyAlignment="1">
      <alignment horizontal="center" vertical="center"/>
    </xf>
    <xf numFmtId="191" fontId="16" fillId="0" borderId="2" xfId="58" applyNumberFormat="1" applyFont="1" applyFill="1" applyBorder="1" applyAlignment="1">
      <alignment horizontal="right" vertical="center" shrinkToFit="1"/>
    </xf>
    <xf numFmtId="191" fontId="16" fillId="0" borderId="48" xfId="58" applyNumberFormat="1" applyFont="1" applyFill="1" applyBorder="1" applyAlignment="1">
      <alignment horizontal="right" vertical="center" shrinkToFit="1"/>
    </xf>
    <xf numFmtId="0" fontId="16" fillId="0" borderId="62" xfId="58" applyFont="1" applyBorder="1" applyAlignment="1">
      <alignment vertical="center"/>
    </xf>
    <xf numFmtId="0" fontId="1" fillId="0" borderId="0" xfId="55" applyAlignment="1">
      <alignment vertical="center"/>
    </xf>
    <xf numFmtId="0" fontId="1" fillId="0" borderId="0" xfId="55" applyBorder="1" applyAlignment="1">
      <alignment vertical="center"/>
    </xf>
    <xf numFmtId="0" fontId="16" fillId="0" borderId="1" xfId="58" applyFont="1" applyBorder="1" applyAlignment="1">
      <alignment horizontal="center" vertical="center" wrapText="1"/>
    </xf>
    <xf numFmtId="0" fontId="16" fillId="0" borderId="21" xfId="58" applyFont="1" applyBorder="1" applyAlignment="1">
      <alignment horizontal="center" vertical="center" wrapText="1"/>
    </xf>
    <xf numFmtId="0" fontId="16" fillId="0" borderId="21" xfId="58" applyFont="1" applyBorder="1" applyAlignment="1">
      <alignment vertical="center" textRotation="255"/>
    </xf>
    <xf numFmtId="0" fontId="16" fillId="0" borderId="62" xfId="58" applyFont="1" applyBorder="1" applyAlignment="1">
      <alignment horizontal="center" vertical="center" wrapText="1"/>
    </xf>
    <xf numFmtId="0" fontId="16" fillId="0" borderId="0" xfId="58" applyFont="1" applyBorder="1" applyAlignment="1">
      <alignment horizontal="center" vertical="center" wrapText="1"/>
    </xf>
    <xf numFmtId="0" fontId="16" fillId="0" borderId="0" xfId="58" applyFont="1" applyBorder="1" applyAlignment="1">
      <alignment vertical="center" textRotation="255"/>
    </xf>
    <xf numFmtId="0" fontId="16" fillId="0" borderId="7" xfId="58" applyFont="1" applyBorder="1" applyAlignment="1">
      <alignment horizontal="center" vertical="center" wrapText="1"/>
    </xf>
    <xf numFmtId="0" fontId="16" fillId="0" borderId="12" xfId="58" applyFont="1" applyBorder="1" applyAlignment="1">
      <alignment horizontal="center" vertical="center" wrapText="1"/>
    </xf>
    <xf numFmtId="0" fontId="16" fillId="0" borderId="12" xfId="58" applyFont="1" applyBorder="1" applyAlignment="1">
      <alignment vertical="center" textRotation="255"/>
    </xf>
    <xf numFmtId="0" fontId="16" fillId="0" borderId="1" xfId="58" applyFont="1" applyBorder="1" applyAlignment="1">
      <alignment horizontal="center" vertical="center"/>
    </xf>
    <xf numFmtId="0" fontId="16" fillId="0" borderId="21" xfId="58" applyFont="1" applyBorder="1" applyAlignment="1">
      <alignment horizontal="center" vertical="center"/>
    </xf>
    <xf numFmtId="0" fontId="16" fillId="0" borderId="62" xfId="58" applyFont="1" applyBorder="1" applyAlignment="1">
      <alignment horizontal="center" vertical="center"/>
    </xf>
    <xf numFmtId="0" fontId="16" fillId="0" borderId="1" xfId="58" applyFont="1" applyFill="1" applyBorder="1" applyAlignment="1">
      <alignment horizontal="left" vertical="center"/>
    </xf>
    <xf numFmtId="0" fontId="16" fillId="0" borderId="21" xfId="58" applyFont="1" applyFill="1" applyBorder="1" applyAlignment="1">
      <alignment horizontal="left" vertical="center"/>
    </xf>
    <xf numFmtId="0" fontId="16" fillId="0" borderId="62" xfId="58" applyFont="1" applyFill="1" applyBorder="1" applyAlignment="1">
      <alignment horizontal="left" vertical="center"/>
    </xf>
    <xf numFmtId="0" fontId="16" fillId="0" borderId="0" xfId="58" applyFont="1" applyFill="1" applyBorder="1" applyAlignment="1">
      <alignment horizontal="left" vertical="center"/>
    </xf>
    <xf numFmtId="0" fontId="16" fillId="0" borderId="7" xfId="58" applyFont="1" applyFill="1" applyBorder="1" applyAlignment="1">
      <alignment horizontal="left" vertical="center"/>
    </xf>
    <xf numFmtId="0" fontId="16" fillId="0" borderId="12" xfId="58" applyFont="1" applyFill="1" applyBorder="1" applyAlignment="1">
      <alignment horizontal="left" vertical="center"/>
    </xf>
    <xf numFmtId="191" fontId="16" fillId="0" borderId="8" xfId="58" applyNumberFormat="1" applyFont="1" applyFill="1" applyBorder="1" applyAlignment="1">
      <alignment horizontal="right" vertical="center" shrinkToFit="1"/>
    </xf>
    <xf numFmtId="0" fontId="16" fillId="0" borderId="2" xfId="58" applyFont="1" applyFill="1" applyBorder="1" applyAlignment="1">
      <alignment horizontal="left" vertical="center"/>
    </xf>
    <xf numFmtId="0" fontId="16" fillId="0" borderId="48" xfId="58" applyFont="1" applyFill="1" applyBorder="1" applyAlignment="1">
      <alignment horizontal="left" vertical="center"/>
    </xf>
    <xf numFmtId="0" fontId="4" fillId="0" borderId="0" xfId="58" applyFill="1" applyAlignment="1">
      <alignment horizontal="right" vertical="center" shrinkToFit="1"/>
    </xf>
    <xf numFmtId="0" fontId="16" fillId="0" borderId="8" xfId="58" applyFont="1" applyFill="1" applyBorder="1" applyAlignment="1">
      <alignment horizontal="left" vertical="center"/>
    </xf>
    <xf numFmtId="0" fontId="4" fillId="0" borderId="12" xfId="58" applyFill="1" applyBorder="1" applyAlignment="1">
      <alignment horizontal="right" vertical="center" shrinkToFit="1"/>
    </xf>
    <xf numFmtId="0" fontId="1" fillId="0" borderId="48" xfId="55" applyBorder="1" applyAlignment="1">
      <alignment vertical="center"/>
    </xf>
    <xf numFmtId="0" fontId="4" fillId="0" borderId="5" xfId="58" applyBorder="1" applyAlignment="1">
      <alignment horizontal="center" vertical="center"/>
    </xf>
    <xf numFmtId="191" fontId="16" fillId="0" borderId="1" xfId="58" applyNumberFormat="1" applyFont="1" applyFill="1" applyBorder="1" applyAlignment="1">
      <alignment horizontal="right" vertical="center" shrinkToFit="1"/>
    </xf>
    <xf numFmtId="0" fontId="4" fillId="0" borderId="21" xfId="58" applyFill="1" applyBorder="1" applyAlignment="1">
      <alignment horizontal="right" vertical="center" shrinkToFit="1"/>
    </xf>
    <xf numFmtId="191" fontId="16" fillId="0" borderId="62" xfId="58" applyNumberFormat="1" applyFont="1" applyFill="1" applyBorder="1" applyAlignment="1">
      <alignment horizontal="right" vertical="center" shrinkToFit="1"/>
    </xf>
    <xf numFmtId="191" fontId="16" fillId="0" borderId="7" xfId="58" applyNumberFormat="1" applyFont="1" applyFill="1" applyBorder="1" applyAlignment="1">
      <alignment horizontal="right" vertical="center" shrinkToFit="1"/>
    </xf>
    <xf numFmtId="181" fontId="16" fillId="0" borderId="2" xfId="58" applyNumberFormat="1" applyFont="1" applyFill="1" applyBorder="1" applyAlignment="1">
      <alignment horizontal="right" vertical="center" shrinkToFit="1"/>
    </xf>
    <xf numFmtId="0" fontId="16" fillId="0" borderId="1" xfId="58" applyFont="1" applyFill="1" applyBorder="1">
      <alignment vertical="center"/>
    </xf>
    <xf numFmtId="0" fontId="16" fillId="0" borderId="21" xfId="58" applyFont="1" applyFill="1" applyBorder="1">
      <alignment vertical="center"/>
    </xf>
    <xf numFmtId="0" fontId="4" fillId="0" borderId="48" xfId="58" applyFill="1" applyBorder="1" applyAlignment="1">
      <alignment horizontal="right" vertical="center" shrinkToFit="1"/>
    </xf>
    <xf numFmtId="0" fontId="16" fillId="0" borderId="62" xfId="58" applyFont="1" applyFill="1" applyBorder="1">
      <alignment vertical="center"/>
    </xf>
    <xf numFmtId="0" fontId="16" fillId="0" borderId="0" xfId="58" applyFont="1" applyFill="1" applyBorder="1">
      <alignment vertical="center"/>
    </xf>
    <xf numFmtId="0" fontId="16" fillId="0" borderId="62" xfId="58" applyFont="1" applyFill="1" applyBorder="1" applyAlignment="1">
      <alignment horizontal="center" vertical="center" wrapText="1"/>
    </xf>
    <xf numFmtId="0" fontId="16" fillId="0" borderId="0" xfId="58" applyFont="1" applyFill="1" applyBorder="1" applyAlignment="1">
      <alignment horizontal="center" vertical="center" wrapText="1"/>
    </xf>
    <xf numFmtId="0" fontId="4" fillId="0" borderId="8" xfId="58" applyFill="1" applyBorder="1" applyAlignment="1">
      <alignment horizontal="right" vertical="center" shrinkToFit="1"/>
    </xf>
    <xf numFmtId="0" fontId="16" fillId="0" borderId="7" xfId="58" applyFont="1" applyFill="1" applyBorder="1" applyAlignment="1">
      <alignment horizontal="center" vertical="center" wrapText="1"/>
    </xf>
    <xf numFmtId="0" fontId="16" fillId="0" borderId="12" xfId="58" applyFont="1" applyFill="1" applyBorder="1" applyAlignment="1">
      <alignment horizontal="center" vertical="center" wrapText="1"/>
    </xf>
    <xf numFmtId="0" fontId="4" fillId="0" borderId="6" xfId="58" applyBorder="1" applyAlignment="1">
      <alignment horizontal="center" vertical="center"/>
    </xf>
    <xf numFmtId="0" fontId="4" fillId="0" borderId="2" xfId="58" applyFill="1" applyBorder="1" applyAlignment="1">
      <alignment horizontal="right" vertical="center" shrinkToFit="1"/>
    </xf>
    <xf numFmtId="0" fontId="4" fillId="0" borderId="0" xfId="58" applyFill="1" applyBorder="1" applyAlignment="1">
      <alignment horizontal="right" vertical="center" shrinkToFit="1"/>
    </xf>
    <xf numFmtId="0" fontId="16" fillId="0" borderId="12" xfId="58" applyFont="1" applyFill="1" applyBorder="1">
      <alignment vertical="center"/>
    </xf>
    <xf numFmtId="181" fontId="16" fillId="0" borderId="152" xfId="58" applyNumberFormat="1" applyFont="1" applyFill="1" applyBorder="1" applyAlignment="1">
      <alignment horizontal="right" vertical="center" shrinkToFit="1"/>
    </xf>
    <xf numFmtId="181" fontId="16" fillId="0" borderId="48" xfId="58" applyNumberFormat="1" applyFont="1" applyFill="1" applyBorder="1" applyAlignment="1">
      <alignment horizontal="right" vertical="center" shrinkToFit="1"/>
    </xf>
    <xf numFmtId="0" fontId="16" fillId="0" borderId="2" xfId="58" applyFont="1" applyFill="1" applyBorder="1">
      <alignment vertical="center"/>
    </xf>
    <xf numFmtId="0" fontId="16" fillId="0" borderId="48" xfId="58" applyFont="1" applyFill="1" applyBorder="1">
      <alignment vertical="center"/>
    </xf>
    <xf numFmtId="0" fontId="16" fillId="0" borderId="8" xfId="58" applyFont="1" applyFill="1" applyBorder="1">
      <alignment vertical="center"/>
    </xf>
    <xf numFmtId="181" fontId="16" fillId="0" borderId="8" xfId="58" applyNumberFormat="1" applyFont="1" applyFill="1" applyBorder="1" applyAlignment="1">
      <alignment horizontal="right" vertical="center" shrinkToFit="1"/>
    </xf>
    <xf numFmtId="0" fontId="16" fillId="0" borderId="0" xfId="58" applyFont="1" applyFill="1">
      <alignment vertical="center"/>
    </xf>
    <xf numFmtId="49" fontId="16" fillId="0" borderId="0" xfId="58" applyNumberFormat="1" applyFont="1" applyFill="1">
      <alignment vertical="center"/>
    </xf>
    <xf numFmtId="0" fontId="16" fillId="0" borderId="4" xfId="58" applyFont="1" applyFill="1" applyBorder="1" applyAlignment="1">
      <alignment horizontal="center" vertical="center"/>
    </xf>
    <xf numFmtId="0" fontId="16" fillId="0" borderId="5" xfId="58" applyFont="1" applyFill="1" applyBorder="1" applyAlignment="1">
      <alignment horizontal="center" vertical="center"/>
    </xf>
    <xf numFmtId="0" fontId="16" fillId="0" borderId="7" xfId="58" applyFont="1" applyFill="1" applyBorder="1">
      <alignment vertical="center"/>
    </xf>
    <xf numFmtId="0" fontId="16" fillId="0" borderId="1" xfId="58" applyFont="1" applyFill="1" applyBorder="1" applyAlignment="1">
      <alignment horizontal="center" vertical="center" textRotation="255"/>
    </xf>
    <xf numFmtId="0" fontId="16" fillId="0" borderId="2" xfId="58" applyFont="1" applyFill="1" applyBorder="1" applyAlignment="1">
      <alignment horizontal="center" vertical="center" textRotation="255"/>
    </xf>
    <xf numFmtId="0" fontId="16" fillId="0" borderId="62" xfId="58" applyFont="1" applyFill="1" applyBorder="1" applyAlignment="1">
      <alignment horizontal="center" vertical="center" textRotation="255"/>
    </xf>
    <xf numFmtId="0" fontId="16" fillId="0" borderId="48" xfId="58" applyFont="1" applyFill="1" applyBorder="1" applyAlignment="1">
      <alignment horizontal="center" vertical="center" textRotation="255"/>
    </xf>
    <xf numFmtId="0" fontId="16" fillId="0" borderId="7" xfId="58" applyFont="1" applyFill="1" applyBorder="1" applyAlignment="1">
      <alignment horizontal="center" vertical="center" textRotation="255"/>
    </xf>
    <xf numFmtId="0" fontId="16" fillId="0" borderId="8" xfId="58" applyFont="1" applyFill="1" applyBorder="1" applyAlignment="1">
      <alignment horizontal="center" vertical="center" textRotation="255"/>
    </xf>
    <xf numFmtId="0" fontId="16" fillId="0" borderId="1" xfId="58" applyFont="1" applyBorder="1" applyAlignment="1">
      <alignment horizontal="center" vertical="center" textRotation="255"/>
    </xf>
    <xf numFmtId="0" fontId="16" fillId="0" borderId="2" xfId="58" applyFont="1" applyBorder="1" applyAlignment="1">
      <alignment horizontal="center" vertical="center" textRotation="255"/>
    </xf>
    <xf numFmtId="0" fontId="16" fillId="0" borderId="62" xfId="58" applyFont="1" applyBorder="1" applyAlignment="1">
      <alignment horizontal="center" vertical="center" textRotation="255"/>
    </xf>
    <xf numFmtId="0" fontId="16" fillId="0" borderId="48" xfId="58" applyFont="1" applyBorder="1" applyAlignment="1">
      <alignment horizontal="center" vertical="center" textRotation="255"/>
    </xf>
    <xf numFmtId="0" fontId="16" fillId="0" borderId="7" xfId="58" applyFont="1" applyBorder="1" applyAlignment="1">
      <alignment horizontal="center" vertical="center" textRotation="255"/>
    </xf>
    <xf numFmtId="0" fontId="16" fillId="0" borderId="8" xfId="58" applyFont="1" applyBorder="1" applyAlignment="1">
      <alignment horizontal="center" vertical="center" textRotation="255"/>
    </xf>
    <xf numFmtId="0" fontId="16" fillId="0" borderId="6" xfId="58" applyFont="1" applyFill="1" applyBorder="1" applyAlignment="1">
      <alignment horizontal="center" vertical="center"/>
    </xf>
    <xf numFmtId="181" fontId="16" fillId="0" borderId="62" xfId="58" applyNumberFormat="1" applyFont="1" applyFill="1" applyBorder="1" applyAlignment="1">
      <alignment horizontal="right" vertical="center"/>
    </xf>
    <xf numFmtId="181" fontId="16" fillId="0" borderId="0" xfId="58" applyNumberFormat="1" applyFont="1" applyFill="1" applyBorder="1" applyAlignment="1">
      <alignment horizontal="right" vertical="center"/>
    </xf>
    <xf numFmtId="181" fontId="16" fillId="0" borderId="128" xfId="58" applyNumberFormat="1" applyFont="1" applyFill="1" applyBorder="1" applyAlignment="1">
      <alignment horizontal="right" vertical="center"/>
    </xf>
    <xf numFmtId="191" fontId="16" fillId="0" borderId="144" xfId="58" applyNumberFormat="1" applyFont="1" applyFill="1" applyBorder="1" applyAlignment="1">
      <alignment horizontal="right" vertical="center"/>
    </xf>
    <xf numFmtId="0" fontId="4" fillId="0" borderId="128" xfId="58" applyFill="1" applyBorder="1" applyAlignment="1">
      <alignment horizontal="right" vertical="center" shrinkToFit="1"/>
    </xf>
    <xf numFmtId="0" fontId="4" fillId="0" borderId="165" xfId="58" applyFill="1" applyBorder="1" applyAlignment="1">
      <alignment horizontal="right" vertical="center" shrinkToFit="1"/>
    </xf>
    <xf numFmtId="49" fontId="28" fillId="0" borderId="22" xfId="58" applyNumberFormat="1" applyFont="1" applyFill="1" applyBorder="1" applyAlignment="1">
      <alignment horizontal="center" vertical="center"/>
    </xf>
    <xf numFmtId="191" fontId="16" fillId="0" borderId="126" xfId="58" applyNumberFormat="1" applyFont="1" applyFill="1" applyBorder="1" applyAlignment="1">
      <alignment horizontal="right" vertical="center" shrinkToFit="1"/>
    </xf>
    <xf numFmtId="181" fontId="16" fillId="0" borderId="129" xfId="58" applyNumberFormat="1" applyFont="1" applyFill="1" applyBorder="1" applyAlignment="1">
      <alignment horizontal="right" vertical="center"/>
    </xf>
    <xf numFmtId="181" fontId="16" fillId="0" borderId="127" xfId="58" applyNumberFormat="1" applyFont="1" applyFill="1" applyBorder="1" applyAlignment="1">
      <alignment horizontal="right" vertical="center" shrinkToFit="1"/>
    </xf>
    <xf numFmtId="191" fontId="4" fillId="0" borderId="0" xfId="58" applyNumberFormat="1" applyFill="1" applyAlignment="1">
      <alignment horizontal="right" vertical="center" shrinkToFit="1"/>
    </xf>
    <xf numFmtId="191" fontId="4" fillId="0" borderId="128" xfId="58" applyNumberFormat="1" applyFill="1" applyBorder="1" applyAlignment="1">
      <alignment horizontal="right" vertical="center" shrinkToFit="1"/>
    </xf>
    <xf numFmtId="191" fontId="4" fillId="0" borderId="12" xfId="58" applyNumberFormat="1" applyFill="1" applyBorder="1" applyAlignment="1">
      <alignment horizontal="right" vertical="center" shrinkToFit="1"/>
    </xf>
    <xf numFmtId="191" fontId="4" fillId="0" borderId="165" xfId="58" applyNumberFormat="1" applyFill="1" applyBorder="1" applyAlignment="1">
      <alignment horizontal="right" vertical="center" shrinkToFit="1"/>
    </xf>
    <xf numFmtId="181" fontId="16" fillId="0" borderId="166" xfId="58" applyNumberFormat="1" applyFont="1" applyFill="1" applyBorder="1" applyAlignment="1">
      <alignment horizontal="right" vertical="center" shrinkToFit="1"/>
    </xf>
    <xf numFmtId="49" fontId="28" fillId="0" borderId="23" xfId="58" applyNumberFormat="1" applyFont="1" applyFill="1" applyBorder="1" applyAlignment="1">
      <alignment horizontal="center" vertical="center"/>
    </xf>
    <xf numFmtId="49" fontId="28" fillId="0" borderId="24" xfId="58" applyNumberFormat="1" applyFont="1" applyFill="1" applyBorder="1" applyAlignment="1">
      <alignment horizontal="center" vertical="center"/>
    </xf>
    <xf numFmtId="0" fontId="27" fillId="0" borderId="4" xfId="58" applyFont="1" applyFill="1" applyBorder="1" applyAlignment="1">
      <alignment horizontal="center" vertical="center"/>
    </xf>
    <xf numFmtId="0" fontId="27" fillId="0" borderId="5" xfId="58" applyFont="1" applyFill="1" applyBorder="1" applyAlignment="1">
      <alignment horizontal="center" vertical="center"/>
    </xf>
    <xf numFmtId="181" fontId="16" fillId="8" borderId="129" xfId="58" applyNumberFormat="1" applyFont="1" applyFill="1" applyBorder="1" applyAlignment="1">
      <alignment horizontal="right" vertical="center" shrinkToFit="1"/>
    </xf>
    <xf numFmtId="181" fontId="16" fillId="8" borderId="0" xfId="58" applyNumberFormat="1" applyFont="1" applyFill="1" applyBorder="1" applyAlignment="1">
      <alignment horizontal="right" vertical="center" shrinkToFit="1"/>
    </xf>
    <xf numFmtId="181" fontId="16" fillId="8" borderId="166" xfId="58" applyNumberFormat="1" applyFont="1" applyFill="1" applyBorder="1" applyAlignment="1">
      <alignment horizontal="right" vertical="center" shrinkToFit="1"/>
    </xf>
    <xf numFmtId="181" fontId="16" fillId="8" borderId="12" xfId="58" applyNumberFormat="1" applyFont="1" applyFill="1" applyBorder="1" applyAlignment="1">
      <alignment horizontal="right" vertical="center" shrinkToFit="1"/>
    </xf>
    <xf numFmtId="0" fontId="27" fillId="0" borderId="6" xfId="58" applyFont="1" applyFill="1" applyBorder="1" applyAlignment="1">
      <alignment horizontal="center" vertical="center"/>
    </xf>
    <xf numFmtId="181" fontId="16" fillId="8" borderId="128" xfId="58" applyNumberFormat="1" applyFont="1" applyFill="1" applyBorder="1" applyAlignment="1">
      <alignment horizontal="right" vertical="center" shrinkToFit="1"/>
    </xf>
    <xf numFmtId="0" fontId="16" fillId="8" borderId="129" xfId="58" applyFont="1" applyFill="1" applyBorder="1" applyAlignment="1">
      <alignment horizontal="right" vertical="center" shrinkToFit="1"/>
    </xf>
    <xf numFmtId="0" fontId="16" fillId="8" borderId="0" xfId="58" applyFont="1" applyFill="1" applyBorder="1" applyAlignment="1">
      <alignment horizontal="right" vertical="center" shrinkToFit="1"/>
    </xf>
    <xf numFmtId="181" fontId="16" fillId="8" borderId="165" xfId="58" applyNumberFormat="1" applyFont="1" applyFill="1" applyBorder="1" applyAlignment="1">
      <alignment horizontal="right" vertical="center" shrinkToFit="1"/>
    </xf>
    <xf numFmtId="0" fontId="16" fillId="8" borderId="166" xfId="58" applyFont="1" applyFill="1" applyBorder="1" applyAlignment="1">
      <alignment horizontal="right" vertical="center" shrinkToFit="1"/>
    </xf>
    <xf numFmtId="0" fontId="16" fillId="8" borderId="12" xfId="58" applyFont="1" applyFill="1" applyBorder="1" applyAlignment="1">
      <alignment horizontal="right" vertical="center" shrinkToFit="1"/>
    </xf>
    <xf numFmtId="181" fontId="16" fillId="0" borderId="48" xfId="58" applyNumberFormat="1" applyFont="1" applyFill="1" applyBorder="1" applyAlignment="1">
      <alignment horizontal="right" vertical="center"/>
    </xf>
    <xf numFmtId="191" fontId="4" fillId="0" borderId="48" xfId="58" applyNumberFormat="1" applyFill="1" applyBorder="1" applyAlignment="1">
      <alignment horizontal="right" vertical="center" shrinkToFit="1"/>
    </xf>
    <xf numFmtId="0" fontId="16" fillId="8" borderId="48" xfId="58" applyFont="1" applyFill="1" applyBorder="1" applyAlignment="1">
      <alignment horizontal="right" vertical="center" shrinkToFit="1"/>
    </xf>
    <xf numFmtId="0" fontId="16" fillId="8" borderId="8" xfId="58" applyFont="1" applyFill="1" applyBorder="1" applyAlignment="1">
      <alignment horizontal="right" vertical="center" shrinkToFit="1"/>
    </xf>
    <xf numFmtId="0" fontId="16" fillId="0" borderId="0" xfId="61" applyFont="1" applyFill="1">
      <alignment vertical="center"/>
    </xf>
    <xf numFmtId="0" fontId="16" fillId="0" borderId="0" xfId="61" applyFont="1">
      <alignment vertical="center"/>
    </xf>
    <xf numFmtId="49" fontId="29" fillId="0" borderId="0" xfId="61" applyNumberFormat="1" applyFont="1" applyFill="1" applyAlignment="1">
      <alignment horizontal="center" vertical="center"/>
    </xf>
    <xf numFmtId="0" fontId="30" fillId="0" borderId="0" xfId="61" applyFont="1" applyFill="1">
      <alignment vertical="center"/>
    </xf>
    <xf numFmtId="0" fontId="28" fillId="0" borderId="0" xfId="61" applyFont="1" applyFill="1">
      <alignment vertical="center"/>
    </xf>
    <xf numFmtId="49" fontId="16" fillId="0" borderId="0" xfId="61" applyNumberFormat="1" applyFont="1" applyFill="1">
      <alignment vertical="center"/>
    </xf>
    <xf numFmtId="0" fontId="16" fillId="0" borderId="60" xfId="61" applyFont="1" applyFill="1" applyBorder="1" applyAlignment="1">
      <alignment horizontal="center" vertical="center"/>
    </xf>
    <xf numFmtId="0" fontId="16" fillId="0" borderId="45" xfId="61" applyFont="1" applyFill="1" applyBorder="1" applyAlignment="1">
      <alignment horizontal="center" vertical="center"/>
    </xf>
    <xf numFmtId="0" fontId="16" fillId="0" borderId="25" xfId="61" applyFont="1" applyFill="1" applyBorder="1" applyAlignment="1">
      <alignment horizontal="center" vertical="center"/>
    </xf>
    <xf numFmtId="0" fontId="16" fillId="0" borderId="36" xfId="61" applyFont="1" applyFill="1" applyBorder="1" applyAlignment="1">
      <alignment horizontal="center" vertical="center"/>
    </xf>
    <xf numFmtId="0" fontId="16" fillId="0" borderId="48" xfId="61" applyFont="1" applyFill="1" applyBorder="1" applyAlignment="1">
      <alignment horizontal="center" vertical="center"/>
    </xf>
    <xf numFmtId="0" fontId="16" fillId="0" borderId="153" xfId="61" applyFont="1" applyFill="1" applyBorder="1" applyAlignment="1">
      <alignment horizontal="center" vertical="center"/>
    </xf>
    <xf numFmtId="0" fontId="16" fillId="0" borderId="181" xfId="61" applyFont="1" applyFill="1" applyBorder="1" applyAlignment="1">
      <alignment horizontal="center" vertical="center"/>
    </xf>
    <xf numFmtId="0" fontId="16" fillId="0" borderId="8" xfId="61" applyFont="1" applyFill="1" applyBorder="1" applyAlignment="1">
      <alignment horizontal="center" vertical="center"/>
    </xf>
    <xf numFmtId="0" fontId="16" fillId="0" borderId="9" xfId="61" applyFont="1" applyFill="1" applyBorder="1" applyAlignment="1">
      <alignment horizontal="center" vertical="center"/>
    </xf>
    <xf numFmtId="0" fontId="16" fillId="0" borderId="61" xfId="61" applyFont="1" applyFill="1" applyBorder="1" applyAlignment="1">
      <alignment horizontal="center" vertical="center"/>
    </xf>
    <xf numFmtId="0" fontId="16" fillId="0" borderId="2" xfId="61" applyFont="1" applyFill="1" applyBorder="1" applyAlignment="1">
      <alignment horizontal="center" vertical="center"/>
    </xf>
    <xf numFmtId="0" fontId="16" fillId="0" borderId="3" xfId="61" applyFont="1" applyFill="1" applyBorder="1" applyAlignment="1">
      <alignment horizontal="center" vertical="center"/>
    </xf>
    <xf numFmtId="0" fontId="16" fillId="0" borderId="37" xfId="61" applyFont="1" applyFill="1" applyBorder="1" applyAlignment="1">
      <alignment horizontal="center" vertical="center"/>
    </xf>
    <xf numFmtId="0" fontId="16" fillId="0" borderId="161" xfId="61" applyFont="1" applyFill="1" applyBorder="1" applyAlignment="1">
      <alignment horizontal="center" vertical="center"/>
    </xf>
    <xf numFmtId="0" fontId="16" fillId="0" borderId="182" xfId="61" applyFont="1" applyFill="1" applyBorder="1" applyAlignment="1">
      <alignment horizontal="center" vertical="center"/>
    </xf>
    <xf numFmtId="0" fontId="16" fillId="0" borderId="22" xfId="61" applyFont="1" applyFill="1" applyBorder="1" applyAlignment="1">
      <alignment horizontal="center" vertical="center"/>
    </xf>
    <xf numFmtId="0" fontId="16" fillId="0" borderId="23" xfId="61" applyFont="1" applyFill="1" applyBorder="1" applyAlignment="1">
      <alignment horizontal="center" vertical="center"/>
    </xf>
    <xf numFmtId="0" fontId="16" fillId="0" borderId="44" xfId="61" applyFont="1" applyFill="1" applyBorder="1" applyAlignment="1">
      <alignment horizontal="center" vertical="center" wrapText="1"/>
    </xf>
    <xf numFmtId="0" fontId="16" fillId="0" borderId="28" xfId="61" applyFont="1" applyFill="1" applyBorder="1" applyAlignment="1">
      <alignment horizontal="center" vertical="center" wrapText="1"/>
    </xf>
    <xf numFmtId="0" fontId="16" fillId="0" borderId="27" xfId="61" applyFont="1" applyFill="1" applyBorder="1" applyAlignment="1">
      <alignment horizontal="center" vertical="center" wrapText="1"/>
    </xf>
    <xf numFmtId="0" fontId="16" fillId="0" borderId="0" xfId="61" applyFont="1" applyFill="1" applyBorder="1" applyAlignment="1">
      <alignment horizontal="center" vertical="center" wrapText="1"/>
    </xf>
    <xf numFmtId="0" fontId="16" fillId="0" borderId="160" xfId="61" applyFont="1" applyFill="1" applyBorder="1" applyAlignment="1">
      <alignment horizontal="center" vertical="center" wrapText="1"/>
    </xf>
    <xf numFmtId="0" fontId="16" fillId="0" borderId="65" xfId="61" applyFont="1" applyFill="1" applyBorder="1" applyAlignment="1">
      <alignment horizontal="center" vertical="center" wrapText="1"/>
    </xf>
    <xf numFmtId="0" fontId="16" fillId="0" borderId="183" xfId="61" applyFont="1" applyFill="1" applyBorder="1" applyAlignment="1">
      <alignment horizontal="center" vertical="center"/>
    </xf>
    <xf numFmtId="0" fontId="16" fillId="0" borderId="184" xfId="61" applyFont="1" applyFill="1" applyBorder="1" applyAlignment="1">
      <alignment horizontal="center" vertical="center"/>
    </xf>
    <xf numFmtId="0" fontId="16" fillId="0" borderId="43" xfId="61" applyFont="1" applyFill="1" applyBorder="1" applyAlignment="1">
      <alignment horizontal="center" vertical="center"/>
    </xf>
    <xf numFmtId="0" fontId="16" fillId="0" borderId="116" xfId="61" applyFont="1" applyFill="1" applyBorder="1" applyAlignment="1">
      <alignment horizontal="center" vertical="center"/>
    </xf>
    <xf numFmtId="0" fontId="16" fillId="0" borderId="46" xfId="61" applyFont="1" applyFill="1" applyBorder="1" applyAlignment="1">
      <alignment horizontal="center" vertical="center"/>
    </xf>
    <xf numFmtId="0" fontId="16" fillId="0" borderId="31" xfId="61" applyFont="1" applyFill="1" applyBorder="1" applyAlignment="1">
      <alignment horizontal="center" vertical="center" textRotation="255"/>
    </xf>
    <xf numFmtId="0" fontId="16" fillId="0" borderId="21" xfId="61" applyFont="1" applyFill="1" applyBorder="1" applyAlignment="1">
      <alignment horizontal="center" vertical="center" textRotation="255"/>
    </xf>
    <xf numFmtId="0" fontId="16" fillId="0" borderId="2" xfId="61" applyFont="1" applyFill="1" applyBorder="1" applyAlignment="1">
      <alignment horizontal="center" vertical="center" textRotation="255"/>
    </xf>
    <xf numFmtId="0" fontId="16" fillId="0" borderId="1" xfId="61" applyFont="1" applyFill="1" applyBorder="1" applyAlignment="1">
      <alignment horizontal="center" vertical="center"/>
    </xf>
    <xf numFmtId="0" fontId="16" fillId="0" borderId="21" xfId="61" applyFont="1" applyFill="1" applyBorder="1" applyAlignment="1">
      <alignment horizontal="center" vertical="center"/>
    </xf>
    <xf numFmtId="0" fontId="16" fillId="0" borderId="27" xfId="61" applyFont="1" applyFill="1" applyBorder="1" applyAlignment="1">
      <alignment horizontal="center" vertical="center" textRotation="255"/>
    </xf>
    <xf numFmtId="0" fontId="16" fillId="0" borderId="0" xfId="61" applyFont="1" applyFill="1" applyBorder="1" applyAlignment="1">
      <alignment horizontal="center" vertical="center" textRotation="255"/>
    </xf>
    <xf numFmtId="0" fontId="16" fillId="0" borderId="48" xfId="61" applyFont="1" applyFill="1" applyBorder="1" applyAlignment="1">
      <alignment horizontal="center" vertical="center" textRotation="255"/>
    </xf>
    <xf numFmtId="0" fontId="16" fillId="0" borderId="7" xfId="61" applyFont="1" applyFill="1" applyBorder="1" applyAlignment="1">
      <alignment horizontal="center" vertical="center"/>
    </xf>
    <xf numFmtId="0" fontId="16" fillId="0" borderId="12" xfId="61" applyFont="1" applyFill="1" applyBorder="1" applyAlignment="1">
      <alignment horizontal="center" vertical="center"/>
    </xf>
    <xf numFmtId="0" fontId="16" fillId="0" borderId="4" xfId="61" applyFont="1" applyFill="1" applyBorder="1" applyAlignment="1">
      <alignment vertical="center"/>
    </xf>
    <xf numFmtId="0" fontId="16" fillId="0" borderId="5" xfId="61" applyFont="1" applyFill="1" applyBorder="1" applyAlignment="1">
      <alignment vertical="center"/>
    </xf>
    <xf numFmtId="0" fontId="16" fillId="0" borderId="160" xfId="61" applyFont="1" applyFill="1" applyBorder="1" applyAlignment="1">
      <alignment horizontal="center" vertical="center" textRotation="255"/>
    </xf>
    <xf numFmtId="0" fontId="16" fillId="0" borderId="65" xfId="61" applyFont="1" applyFill="1" applyBorder="1" applyAlignment="1">
      <alignment horizontal="center" vertical="center" textRotation="255"/>
    </xf>
    <xf numFmtId="0" fontId="16" fillId="0" borderId="161" xfId="61" applyFont="1" applyFill="1" applyBorder="1" applyAlignment="1">
      <alignment horizontal="center" vertical="center" textRotation="255"/>
    </xf>
    <xf numFmtId="0" fontId="16" fillId="0" borderId="38" xfId="61" applyFont="1" applyFill="1" applyBorder="1" applyAlignment="1">
      <alignment vertical="center"/>
    </xf>
    <xf numFmtId="0" fontId="16" fillId="0" borderId="39" xfId="61" applyFont="1" applyFill="1" applyBorder="1" applyAlignment="1">
      <alignment vertical="center"/>
    </xf>
    <xf numFmtId="0" fontId="16" fillId="0" borderId="27" xfId="61" applyFont="1" applyFill="1" applyBorder="1">
      <alignment vertical="center"/>
    </xf>
    <xf numFmtId="0" fontId="16" fillId="0" borderId="0" xfId="61" applyFont="1" applyFill="1" applyBorder="1">
      <alignment vertical="center"/>
    </xf>
    <xf numFmtId="49" fontId="16" fillId="0" borderId="27" xfId="61" applyNumberFormat="1" applyFont="1" applyFill="1" applyBorder="1">
      <alignment vertical="center"/>
    </xf>
    <xf numFmtId="49" fontId="16" fillId="0" borderId="0" xfId="61" applyNumberFormat="1" applyFont="1" applyFill="1" applyBorder="1">
      <alignment vertical="center"/>
    </xf>
    <xf numFmtId="49" fontId="16" fillId="0" borderId="0" xfId="61" applyNumberFormat="1" applyFont="1" applyFill="1" applyBorder="1" applyAlignment="1">
      <alignment horizontal="center" vertical="center"/>
    </xf>
    <xf numFmtId="0" fontId="16" fillId="0" borderId="0" xfId="61" applyFont="1" applyFill="1" applyBorder="1" applyAlignment="1">
      <alignment horizontal="center" vertical="center"/>
    </xf>
    <xf numFmtId="176" fontId="16" fillId="0" borderId="0" xfId="61" applyNumberFormat="1" applyFont="1" applyFill="1" applyBorder="1" applyAlignment="1" applyProtection="1">
      <alignment horizontal="center" vertical="center" shrinkToFit="1"/>
      <protection hidden="1"/>
    </xf>
    <xf numFmtId="0" fontId="27" fillId="0" borderId="0" xfId="61" applyNumberFormat="1" applyFont="1" applyFill="1" applyBorder="1" applyAlignment="1" applyProtection="1">
      <alignment horizontal="left" vertical="center" wrapText="1"/>
      <protection hidden="1"/>
    </xf>
    <xf numFmtId="0" fontId="16" fillId="0" borderId="160" xfId="61" applyFont="1" applyFill="1" applyBorder="1">
      <alignment vertical="center"/>
    </xf>
    <xf numFmtId="0" fontId="16" fillId="0" borderId="65" xfId="61" applyFont="1" applyFill="1" applyBorder="1">
      <alignment vertical="center"/>
    </xf>
    <xf numFmtId="0" fontId="16" fillId="0" borderId="0" xfId="34" applyFont="1" applyFill="1">
      <alignment vertical="center"/>
    </xf>
    <xf numFmtId="0" fontId="16" fillId="0" borderId="58" xfId="61" applyFont="1" applyFill="1" applyBorder="1" applyAlignment="1">
      <alignment vertical="center"/>
    </xf>
    <xf numFmtId="0" fontId="16" fillId="0" borderId="46" xfId="61" applyFont="1" applyFill="1" applyBorder="1" applyAlignment="1">
      <alignment vertical="center"/>
    </xf>
    <xf numFmtId="0" fontId="16" fillId="0" borderId="45" xfId="61" applyFont="1" applyFill="1" applyBorder="1" applyAlignment="1">
      <alignment horizontal="center" vertical="center" wrapText="1"/>
    </xf>
    <xf numFmtId="0" fontId="17" fillId="0" borderId="78" xfId="61" applyFont="1" applyFill="1" applyBorder="1" applyAlignment="1">
      <alignment vertical="center"/>
    </xf>
    <xf numFmtId="0" fontId="17" fillId="0" borderId="46" xfId="61" applyFont="1" applyFill="1" applyBorder="1" applyAlignment="1">
      <alignment vertical="center"/>
    </xf>
    <xf numFmtId="0" fontId="16" fillId="0" borderId="48" xfId="61" applyFont="1" applyFill="1" applyBorder="1" applyAlignment="1">
      <alignment horizontal="center" vertical="center" wrapText="1"/>
    </xf>
    <xf numFmtId="0" fontId="17" fillId="0" borderId="9" xfId="57" applyFont="1" applyFill="1" applyBorder="1" applyAlignment="1">
      <alignment vertical="center"/>
    </xf>
    <xf numFmtId="0" fontId="17" fillId="0" borderId="1" xfId="57" applyFont="1" applyFill="1" applyBorder="1" applyAlignment="1">
      <alignment horizontal="center" vertical="center" shrinkToFit="1"/>
    </xf>
    <xf numFmtId="0" fontId="17" fillId="0" borderId="21" xfId="57" applyFont="1" applyFill="1" applyBorder="1" applyAlignment="1">
      <alignment horizontal="center" vertical="center" shrinkToFit="1"/>
    </xf>
    <xf numFmtId="0" fontId="17" fillId="0" borderId="1" xfId="61" applyFont="1" applyFill="1" applyBorder="1" applyAlignment="1">
      <alignment vertical="center"/>
    </xf>
    <xf numFmtId="0" fontId="17" fillId="0" borderId="5" xfId="61" applyFont="1" applyFill="1" applyBorder="1" applyAlignment="1">
      <alignment vertical="center"/>
    </xf>
    <xf numFmtId="0" fontId="17" fillId="0" borderId="21" xfId="61" applyFont="1" applyFill="1" applyBorder="1" applyAlignment="1">
      <alignment vertical="center"/>
    </xf>
    <xf numFmtId="0" fontId="16" fillId="0" borderId="161" xfId="61" applyFont="1" applyFill="1" applyBorder="1" applyAlignment="1">
      <alignment horizontal="center" vertical="center" wrapText="1"/>
    </xf>
    <xf numFmtId="0" fontId="17" fillId="0" borderId="182" xfId="57" applyFont="1" applyFill="1" applyBorder="1" applyAlignment="1">
      <alignment horizontal="center" vertical="center"/>
    </xf>
    <xf numFmtId="0" fontId="17" fillId="0" borderId="38" xfId="57" applyFont="1" applyFill="1" applyBorder="1" applyAlignment="1">
      <alignment horizontal="center" vertical="center" shrinkToFit="1"/>
    </xf>
    <xf numFmtId="0" fontId="17" fillId="0" borderId="39" xfId="57" applyFont="1" applyFill="1" applyBorder="1" applyAlignment="1">
      <alignment horizontal="center" vertical="center" shrinkToFit="1"/>
    </xf>
    <xf numFmtId="182" fontId="16" fillId="0" borderId="43" xfId="61" applyNumberFormat="1" applyFont="1" applyFill="1" applyBorder="1" applyAlignment="1">
      <alignment horizontal="right" vertical="center" shrinkToFit="1"/>
    </xf>
    <xf numFmtId="181" fontId="16" fillId="0" borderId="43" xfId="61" applyNumberFormat="1" applyFont="1" applyFill="1" applyBorder="1" applyAlignment="1">
      <alignment horizontal="right" vertical="center" shrinkToFit="1"/>
    </xf>
    <xf numFmtId="0" fontId="16" fillId="0" borderId="6" xfId="61" applyFont="1" applyFill="1" applyBorder="1" applyAlignment="1">
      <alignment vertical="center"/>
    </xf>
    <xf numFmtId="181" fontId="16" fillId="0" borderId="4" xfId="61" applyNumberFormat="1" applyFont="1" applyFill="1" applyBorder="1" applyAlignment="1">
      <alignment horizontal="right" vertical="center" shrinkToFit="1"/>
    </xf>
    <xf numFmtId="181" fontId="16" fillId="0" borderId="5" xfId="61" applyNumberFormat="1" applyFont="1" applyFill="1" applyBorder="1" applyAlignment="1">
      <alignment horizontal="right" vertical="center" shrinkToFit="1"/>
    </xf>
    <xf numFmtId="181" fontId="16" fillId="0" borderId="6" xfId="61" applyNumberFormat="1" applyFont="1" applyFill="1" applyBorder="1" applyAlignment="1">
      <alignment horizontal="right" vertical="center" shrinkToFit="1"/>
    </xf>
    <xf numFmtId="0" fontId="16" fillId="0" borderId="51" xfId="61" applyFont="1" applyFill="1" applyBorder="1" applyAlignment="1">
      <alignment vertical="center"/>
    </xf>
    <xf numFmtId="181" fontId="16" fillId="0" borderId="38" xfId="61" applyNumberFormat="1" applyFont="1" applyFill="1" applyBorder="1" applyAlignment="1">
      <alignment horizontal="right" vertical="center"/>
    </xf>
    <xf numFmtId="181" fontId="16" fillId="0" borderId="39" xfId="61" applyNumberFormat="1" applyFont="1" applyFill="1" applyBorder="1" applyAlignment="1">
      <alignment horizontal="right" vertical="center"/>
    </xf>
    <xf numFmtId="181" fontId="16" fillId="0" borderId="51" xfId="61" applyNumberFormat="1" applyFont="1" applyFill="1" applyBorder="1" applyAlignment="1">
      <alignment horizontal="right" vertical="center"/>
    </xf>
    <xf numFmtId="0" fontId="16" fillId="0" borderId="78" xfId="61" applyFont="1" applyFill="1" applyBorder="1" applyAlignment="1">
      <alignment horizontal="center" vertical="center"/>
    </xf>
    <xf numFmtId="0" fontId="16" fillId="0" borderId="30" xfId="61" applyFont="1" applyFill="1" applyBorder="1" applyAlignment="1">
      <alignment horizontal="center" vertical="center"/>
    </xf>
    <xf numFmtId="0" fontId="16" fillId="0" borderId="44" xfId="61" applyFont="1" applyFill="1" applyBorder="1" applyAlignment="1">
      <alignment horizontal="center" vertical="center"/>
    </xf>
    <xf numFmtId="0" fontId="16" fillId="0" borderId="28" xfId="61" applyFont="1" applyFill="1" applyBorder="1" applyAlignment="1">
      <alignment horizontal="center" vertical="center"/>
    </xf>
    <xf numFmtId="0" fontId="16" fillId="0" borderId="62" xfId="61" applyFont="1" applyFill="1" applyBorder="1" applyAlignment="1">
      <alignment horizontal="center" vertical="center"/>
    </xf>
    <xf numFmtId="0" fontId="16" fillId="0" borderId="185" xfId="61" applyFont="1" applyFill="1" applyBorder="1" applyAlignment="1">
      <alignment horizontal="center" vertical="center"/>
    </xf>
    <xf numFmtId="0" fontId="16" fillId="0" borderId="27" xfId="61" applyFont="1" applyFill="1" applyBorder="1" applyAlignment="1">
      <alignment horizontal="center" vertical="center"/>
    </xf>
    <xf numFmtId="0" fontId="16" fillId="0" borderId="186" xfId="61" applyFont="1" applyFill="1" applyBorder="1" applyAlignment="1">
      <alignment horizontal="center" vertical="center"/>
    </xf>
    <xf numFmtId="0" fontId="16" fillId="0" borderId="49" xfId="61" applyFont="1" applyFill="1" applyBorder="1" applyAlignment="1">
      <alignment horizontal="center" vertical="center"/>
    </xf>
    <xf numFmtId="0" fontId="16" fillId="0" borderId="33" xfId="61" applyFont="1" applyFill="1" applyBorder="1" applyAlignment="1">
      <alignment horizontal="center" vertical="center"/>
    </xf>
    <xf numFmtId="0" fontId="16" fillId="0" borderId="31" xfId="61" applyFont="1" applyFill="1" applyBorder="1" applyAlignment="1">
      <alignment horizontal="center" vertical="center"/>
    </xf>
    <xf numFmtId="0" fontId="16" fillId="0" borderId="162" xfId="61" applyFont="1" applyFill="1" applyBorder="1" applyAlignment="1">
      <alignment horizontal="center" vertical="center"/>
    </xf>
    <xf numFmtId="0" fontId="16" fillId="0" borderId="187" xfId="61" applyFont="1" applyFill="1" applyBorder="1" applyAlignment="1">
      <alignment horizontal="center" vertical="center"/>
    </xf>
    <xf numFmtId="0" fontId="16" fillId="0" borderId="160" xfId="61" applyFont="1" applyFill="1" applyBorder="1" applyAlignment="1">
      <alignment horizontal="center" vertical="center"/>
    </xf>
    <xf numFmtId="0" fontId="16" fillId="0" borderId="65" xfId="61" applyFont="1" applyFill="1" applyBorder="1" applyAlignment="1">
      <alignment horizontal="center" vertical="center"/>
    </xf>
    <xf numFmtId="0" fontId="16" fillId="0" borderId="59" xfId="61" applyFont="1" applyFill="1" applyBorder="1" applyAlignment="1">
      <alignment vertical="center"/>
    </xf>
    <xf numFmtId="181" fontId="16" fillId="0" borderId="58" xfId="61" applyNumberFormat="1" applyFont="1" applyFill="1" applyBorder="1" applyAlignment="1">
      <alignment horizontal="right" vertical="center" shrinkToFit="1"/>
    </xf>
    <xf numFmtId="181" fontId="16" fillId="0" borderId="46" xfId="61" applyNumberFormat="1" applyFont="1" applyFill="1" applyBorder="1" applyAlignment="1">
      <alignment horizontal="right" vertical="center" shrinkToFit="1"/>
    </xf>
    <xf numFmtId="181" fontId="16" fillId="0" borderId="47" xfId="61" applyNumberFormat="1" applyFont="1" applyFill="1" applyBorder="1" applyAlignment="1">
      <alignment horizontal="right" vertical="center" shrinkToFit="1"/>
    </xf>
    <xf numFmtId="181" fontId="16" fillId="0" borderId="34" xfId="61" applyNumberFormat="1" applyFont="1" applyFill="1" applyBorder="1" applyAlignment="1">
      <alignment horizontal="right" vertical="center" shrinkToFit="1"/>
    </xf>
    <xf numFmtId="187" fontId="16" fillId="0" borderId="38" xfId="61" applyNumberFormat="1" applyFont="1" applyFill="1" applyBorder="1" applyAlignment="1">
      <alignment horizontal="right" vertical="center" shrinkToFit="1"/>
    </xf>
    <xf numFmtId="187" fontId="16" fillId="0" borderId="39" xfId="61" applyNumberFormat="1" applyFont="1" applyFill="1" applyBorder="1" applyAlignment="1">
      <alignment horizontal="right" vertical="center" shrinkToFit="1"/>
    </xf>
    <xf numFmtId="187" fontId="16" fillId="0" borderId="40" xfId="61" applyNumberFormat="1" applyFont="1" applyFill="1" applyBorder="1" applyAlignment="1">
      <alignment horizontal="right" vertical="center" shrinkToFit="1"/>
    </xf>
    <xf numFmtId="0" fontId="17" fillId="0" borderId="59" xfId="61" applyFont="1" applyFill="1" applyBorder="1" applyAlignment="1">
      <alignment vertical="center"/>
    </xf>
    <xf numFmtId="181" fontId="17" fillId="0" borderId="78" xfId="61" applyNumberFormat="1" applyFont="1" applyFill="1" applyBorder="1" applyAlignment="1">
      <alignment horizontal="right" vertical="center" shrinkToFit="1"/>
    </xf>
    <xf numFmtId="181" fontId="17" fillId="0" borderId="28" xfId="61" applyNumberFormat="1" applyFont="1" applyFill="1" applyBorder="1" applyAlignment="1">
      <alignment horizontal="right" vertical="center" shrinkToFit="1"/>
    </xf>
    <xf numFmtId="181" fontId="17" fillId="0" borderId="29" xfId="61" applyNumberFormat="1" applyFont="1" applyFill="1" applyBorder="1" applyAlignment="1">
      <alignment horizontal="right" vertical="center" shrinkToFit="1"/>
    </xf>
    <xf numFmtId="0" fontId="16" fillId="0" borderId="57" xfId="61" applyFont="1" applyFill="1" applyBorder="1" applyAlignment="1">
      <alignment horizontal="center" vertical="center"/>
    </xf>
    <xf numFmtId="0" fontId="16" fillId="0" borderId="5" xfId="61" applyFont="1" applyFill="1" applyBorder="1" applyAlignment="1">
      <alignment horizontal="center" vertical="center"/>
    </xf>
    <xf numFmtId="0" fontId="17" fillId="0" borderId="2" xfId="57" applyFont="1" applyFill="1" applyBorder="1" applyAlignment="1">
      <alignment horizontal="center" vertical="center" shrinkToFit="1"/>
    </xf>
    <xf numFmtId="181" fontId="17" fillId="0" borderId="4" xfId="61" applyNumberFormat="1" applyFont="1" applyFill="1" applyBorder="1" applyAlignment="1">
      <alignment horizontal="right" vertical="center" shrinkToFit="1"/>
    </xf>
    <xf numFmtId="181" fontId="17" fillId="0" borderId="5" xfId="61" applyNumberFormat="1" applyFont="1" applyFill="1" applyBorder="1" applyAlignment="1">
      <alignment horizontal="right" vertical="center" shrinkToFit="1"/>
    </xf>
    <xf numFmtId="181" fontId="17" fillId="0" borderId="34" xfId="61" applyNumberFormat="1" applyFont="1" applyFill="1" applyBorder="1" applyAlignment="1">
      <alignment horizontal="right" vertical="center" shrinkToFit="1"/>
    </xf>
    <xf numFmtId="0" fontId="17" fillId="0" borderId="6" xfId="61" applyFont="1" applyFill="1" applyBorder="1" applyAlignment="1">
      <alignment vertical="center"/>
    </xf>
    <xf numFmtId="0" fontId="17" fillId="0" borderId="2" xfId="61" applyFont="1" applyFill="1" applyBorder="1" applyAlignment="1">
      <alignment vertical="center"/>
    </xf>
    <xf numFmtId="187" fontId="17" fillId="0" borderId="1" xfId="61" applyNumberFormat="1" applyFont="1" applyFill="1" applyBorder="1" applyAlignment="1">
      <alignment horizontal="right" vertical="center" shrinkToFit="1"/>
    </xf>
    <xf numFmtId="187" fontId="17" fillId="0" borderId="21" xfId="61" applyNumberFormat="1" applyFont="1" applyFill="1" applyBorder="1" applyAlignment="1">
      <alignment horizontal="right" vertical="center" shrinkToFit="1"/>
    </xf>
    <xf numFmtId="187" fontId="17" fillId="0" borderId="32" xfId="61" applyNumberFormat="1" applyFont="1" applyFill="1" applyBorder="1" applyAlignment="1">
      <alignment horizontal="right" vertical="center" shrinkToFit="1"/>
    </xf>
    <xf numFmtId="0" fontId="17" fillId="0" borderId="51" xfId="57" applyFont="1" applyFill="1" applyBorder="1" applyAlignment="1">
      <alignment horizontal="center" vertical="center" shrinkToFit="1"/>
    </xf>
    <xf numFmtId="182" fontId="16" fillId="0" borderId="188" xfId="61" applyNumberFormat="1" applyFont="1" applyFill="1" applyBorder="1" applyAlignment="1">
      <alignment horizontal="right" vertical="center" shrinkToFit="1"/>
    </xf>
    <xf numFmtId="182" fontId="16" fillId="0" borderId="26" xfId="61" applyNumberFormat="1" applyFont="1" applyFill="1" applyBorder="1" applyAlignment="1">
      <alignment horizontal="right" vertical="center" shrinkToFit="1"/>
    </xf>
    <xf numFmtId="181" fontId="16" fillId="0" borderId="188" xfId="61" applyNumberFormat="1" applyFont="1" applyFill="1" applyBorder="1" applyAlignment="1">
      <alignment horizontal="right" vertical="center" shrinkToFit="1"/>
    </xf>
    <xf numFmtId="181" fontId="16" fillId="0" borderId="26" xfId="61" applyNumberFormat="1" applyFont="1" applyFill="1" applyBorder="1" applyAlignment="1">
      <alignment horizontal="right" vertical="center" shrinkToFit="1"/>
    </xf>
    <xf numFmtId="0" fontId="27" fillId="0" borderId="1" xfId="61" applyFont="1" applyFill="1" applyBorder="1" applyAlignment="1">
      <alignment horizontal="center" vertical="center" wrapText="1"/>
    </xf>
    <xf numFmtId="0" fontId="27" fillId="0" borderId="21" xfId="61" applyFont="1" applyFill="1" applyBorder="1" applyAlignment="1">
      <alignment horizontal="center" vertical="center" wrapText="1"/>
    </xf>
    <xf numFmtId="0" fontId="27" fillId="0" borderId="2" xfId="61" applyFont="1" applyFill="1" applyBorder="1" applyAlignment="1">
      <alignment horizontal="center" vertical="center" wrapText="1"/>
    </xf>
    <xf numFmtId="0" fontId="16" fillId="0" borderId="1" xfId="61" applyFont="1" applyFill="1" applyBorder="1" applyAlignment="1">
      <alignment horizontal="center" vertical="center" textRotation="255"/>
    </xf>
    <xf numFmtId="0" fontId="27" fillId="0" borderId="7" xfId="61" applyFont="1" applyFill="1" applyBorder="1" applyAlignment="1">
      <alignment horizontal="center" vertical="center" wrapText="1"/>
    </xf>
    <xf numFmtId="0" fontId="27" fillId="0" borderId="12" xfId="61" applyFont="1" applyFill="1" applyBorder="1" applyAlignment="1">
      <alignment horizontal="center" vertical="center" wrapText="1"/>
    </xf>
    <xf numFmtId="0" fontId="27" fillId="0" borderId="8" xfId="61" applyFont="1" applyFill="1" applyBorder="1" applyAlignment="1">
      <alignment horizontal="center" vertical="center" wrapText="1"/>
    </xf>
    <xf numFmtId="0" fontId="16" fillId="0" borderId="62" xfId="61" applyFont="1" applyFill="1" applyBorder="1" applyAlignment="1">
      <alignment horizontal="center" vertical="center" textRotation="255"/>
    </xf>
    <xf numFmtId="0" fontId="16" fillId="0" borderId="7" xfId="61" applyFont="1" applyFill="1" applyBorder="1" applyAlignment="1">
      <alignment horizontal="center" vertical="center" textRotation="255"/>
    </xf>
    <xf numFmtId="0" fontId="16" fillId="0" borderId="12" xfId="61" applyFont="1" applyFill="1" applyBorder="1" applyAlignment="1">
      <alignment horizontal="center" vertical="center" textRotation="255"/>
    </xf>
    <xf numFmtId="0" fontId="16" fillId="0" borderId="162" xfId="61" applyFont="1" applyFill="1" applyBorder="1" applyAlignment="1">
      <alignment horizontal="center" vertical="center" shrinkToFit="1"/>
    </xf>
    <xf numFmtId="0" fontId="16" fillId="0" borderId="65" xfId="61" applyFont="1" applyFill="1" applyBorder="1" applyAlignment="1">
      <alignment horizontal="center" vertical="center" shrinkToFit="1"/>
    </xf>
    <xf numFmtId="49" fontId="16" fillId="0" borderId="1" xfId="61" applyNumberFormat="1" applyFont="1" applyFill="1" applyBorder="1" applyAlignment="1">
      <alignment horizontal="center" vertical="center"/>
    </xf>
    <xf numFmtId="49" fontId="16" fillId="0" borderId="21" xfId="61" applyNumberFormat="1" applyFont="1" applyFill="1" applyBorder="1" applyAlignment="1">
      <alignment horizontal="center" vertical="center"/>
    </xf>
    <xf numFmtId="49" fontId="16" fillId="0" borderId="62" xfId="61" applyNumberFormat="1" applyFont="1" applyFill="1" applyBorder="1" applyAlignment="1">
      <alignment horizontal="center" vertical="center"/>
    </xf>
    <xf numFmtId="49" fontId="16" fillId="0" borderId="162" xfId="61" applyNumberFormat="1" applyFont="1" applyFill="1" applyBorder="1" applyAlignment="1">
      <alignment horizontal="center" vertical="center"/>
    </xf>
    <xf numFmtId="49" fontId="16" fillId="0" borderId="65" xfId="61" applyNumberFormat="1" applyFont="1" applyFill="1" applyBorder="1" applyAlignment="1">
      <alignment horizontal="center" vertical="center"/>
    </xf>
    <xf numFmtId="0" fontId="16" fillId="0" borderId="6" xfId="61" applyFont="1" applyFill="1" applyBorder="1" applyAlignment="1">
      <alignment horizontal="center" vertical="center"/>
    </xf>
    <xf numFmtId="0" fontId="16" fillId="0" borderId="4" xfId="61" applyFont="1" applyFill="1" applyBorder="1" applyAlignment="1">
      <alignment horizontal="center" vertical="center" shrinkToFit="1"/>
    </xf>
    <xf numFmtId="0" fontId="16" fillId="0" borderId="5" xfId="61" applyFont="1" applyFill="1" applyBorder="1" applyAlignment="1">
      <alignment horizontal="center" vertical="center" shrinkToFit="1"/>
    </xf>
    <xf numFmtId="191" fontId="16" fillId="0" borderId="4" xfId="61" applyNumberFormat="1" applyFont="1" applyFill="1" applyBorder="1" applyAlignment="1">
      <alignment horizontal="right" vertical="center" shrinkToFit="1"/>
    </xf>
    <xf numFmtId="191" fontId="16" fillId="0" borderId="5" xfId="61" applyNumberFormat="1" applyFont="1" applyFill="1" applyBorder="1" applyAlignment="1">
      <alignment horizontal="right" vertical="center" shrinkToFit="1"/>
    </xf>
    <xf numFmtId="191" fontId="16" fillId="0" borderId="38" xfId="61" applyNumberFormat="1" applyFont="1" applyFill="1" applyBorder="1" applyAlignment="1">
      <alignment horizontal="right" vertical="center" shrinkToFit="1"/>
    </xf>
    <xf numFmtId="191" fontId="16" fillId="0" borderId="39" xfId="61" applyNumberFormat="1" applyFont="1" applyFill="1" applyBorder="1" applyAlignment="1">
      <alignment horizontal="right" vertical="center" shrinkToFit="1"/>
    </xf>
    <xf numFmtId="181" fontId="16" fillId="0" borderId="28" xfId="61" applyNumberFormat="1" applyFont="1" applyFill="1" applyBorder="1" applyAlignment="1">
      <alignment horizontal="right" vertical="center"/>
    </xf>
    <xf numFmtId="191" fontId="16" fillId="0" borderId="65" xfId="61" applyNumberFormat="1" applyFont="1" applyFill="1" applyBorder="1" applyAlignment="1">
      <alignment horizontal="right" vertical="center"/>
    </xf>
    <xf numFmtId="0" fontId="20" fillId="0" borderId="5" xfId="61" applyFont="1" applyFill="1" applyBorder="1">
      <alignment vertical="center"/>
    </xf>
    <xf numFmtId="0" fontId="16" fillId="0" borderId="8" xfId="61" applyFont="1" applyFill="1" applyBorder="1" applyAlignment="1">
      <alignment horizontal="center" vertical="center" textRotation="255"/>
    </xf>
    <xf numFmtId="0" fontId="16" fillId="0" borderId="29" xfId="61" applyFont="1" applyFill="1" applyBorder="1" applyAlignment="1">
      <alignment horizontal="center" vertical="center"/>
    </xf>
    <xf numFmtId="0" fontId="16" fillId="0" borderId="133" xfId="61" applyFont="1" applyFill="1" applyBorder="1" applyAlignment="1">
      <alignment horizontal="center" vertical="center"/>
    </xf>
    <xf numFmtId="0" fontId="16" fillId="0" borderId="132" xfId="61" applyFont="1" applyFill="1" applyBorder="1" applyAlignment="1">
      <alignment horizontal="center" vertical="center"/>
    </xf>
    <xf numFmtId="0" fontId="16" fillId="0" borderId="57" xfId="61" applyFont="1" applyFill="1" applyBorder="1" applyAlignment="1">
      <alignment vertical="center"/>
    </xf>
    <xf numFmtId="49" fontId="16" fillId="0" borderId="32" xfId="61" applyNumberFormat="1" applyFont="1" applyFill="1" applyBorder="1" applyAlignment="1">
      <alignment horizontal="center" vertical="center"/>
    </xf>
    <xf numFmtId="49" fontId="16" fillId="0" borderId="133" xfId="61" applyNumberFormat="1" applyFont="1" applyFill="1" applyBorder="1" applyAlignment="1">
      <alignment horizontal="center" vertical="center"/>
    </xf>
    <xf numFmtId="49" fontId="16" fillId="0" borderId="189" xfId="61" applyNumberFormat="1" applyFont="1" applyFill="1" applyBorder="1" applyAlignment="1">
      <alignment horizontal="center" vertical="center"/>
    </xf>
    <xf numFmtId="0" fontId="16" fillId="0" borderId="6" xfId="61" applyFont="1" applyFill="1" applyBorder="1" applyAlignment="1">
      <alignment horizontal="center" vertical="center" shrinkToFit="1"/>
    </xf>
    <xf numFmtId="0" fontId="16" fillId="0" borderId="34" xfId="61" applyFont="1" applyFill="1" applyBorder="1" applyAlignment="1">
      <alignment horizontal="center" vertical="center" shrinkToFit="1"/>
    </xf>
    <xf numFmtId="191" fontId="16" fillId="0" borderId="6" xfId="61" applyNumberFormat="1" applyFont="1" applyFill="1" applyBorder="1" applyAlignment="1">
      <alignment horizontal="right" vertical="center" shrinkToFit="1"/>
    </xf>
    <xf numFmtId="191" fontId="16" fillId="0" borderId="34" xfId="61" applyNumberFormat="1" applyFont="1" applyFill="1" applyBorder="1" applyAlignment="1">
      <alignment horizontal="right" vertical="center" shrinkToFit="1"/>
    </xf>
    <xf numFmtId="191" fontId="16" fillId="0" borderId="51" xfId="61" applyNumberFormat="1" applyFont="1" applyFill="1" applyBorder="1" applyAlignment="1">
      <alignment horizontal="right" vertical="center" shrinkToFit="1"/>
    </xf>
    <xf numFmtId="191" fontId="16" fillId="0" borderId="40" xfId="61" applyNumberFormat="1" applyFont="1" applyFill="1" applyBorder="1" applyAlignment="1">
      <alignment horizontal="right" vertical="center" shrinkToFit="1"/>
    </xf>
    <xf numFmtId="181" fontId="16" fillId="0" borderId="29" xfId="61" applyNumberFormat="1" applyFont="1" applyFill="1" applyBorder="1" applyAlignment="1">
      <alignment horizontal="right" vertical="center"/>
    </xf>
    <xf numFmtId="191" fontId="16" fillId="0" borderId="189" xfId="61" applyNumberFormat="1" applyFont="1" applyFill="1" applyBorder="1" applyAlignment="1">
      <alignment horizontal="right" vertical="center"/>
    </xf>
    <xf numFmtId="0" fontId="16" fillId="0" borderId="50" xfId="61" applyFont="1" applyFill="1" applyBorder="1" applyAlignment="1">
      <alignment vertical="center"/>
    </xf>
    <xf numFmtId="0" fontId="16" fillId="0" borderId="1" xfId="61" applyFont="1" applyFill="1" applyBorder="1" applyAlignment="1">
      <alignment horizontal="center" vertical="center" wrapText="1"/>
    </xf>
    <xf numFmtId="0" fontId="16" fillId="0" borderId="21" xfId="61" applyFont="1" applyFill="1" applyBorder="1" applyAlignment="1">
      <alignment horizontal="center" vertical="center" wrapText="1"/>
    </xf>
    <xf numFmtId="0" fontId="16" fillId="0" borderId="7" xfId="61" applyFont="1" applyFill="1" applyBorder="1" applyAlignment="1">
      <alignment horizontal="center" vertical="center" wrapText="1"/>
    </xf>
    <xf numFmtId="0" fontId="16" fillId="0" borderId="12" xfId="61" applyFont="1" applyFill="1" applyBorder="1" applyAlignment="1">
      <alignment horizontal="center" vertical="center" wrapText="1"/>
    </xf>
    <xf numFmtId="0" fontId="20" fillId="0" borderId="6" xfId="61" applyFont="1" applyFill="1" applyBorder="1">
      <alignment vertical="center"/>
    </xf>
    <xf numFmtId="0" fontId="16" fillId="0" borderId="161" xfId="61" applyFont="1" applyFill="1" applyBorder="1" applyAlignment="1">
      <alignment horizontal="center" vertical="center" shrinkToFit="1"/>
    </xf>
    <xf numFmtId="0" fontId="16" fillId="0" borderId="0" xfId="61" applyFont="1" applyFill="1" applyBorder="1" applyAlignment="1">
      <alignment vertical="center"/>
    </xf>
    <xf numFmtId="0" fontId="16" fillId="0" borderId="4" xfId="61" applyFont="1" applyFill="1" applyBorder="1" applyAlignment="1">
      <alignment horizontal="center" vertical="center"/>
    </xf>
    <xf numFmtId="0" fontId="16" fillId="0" borderId="42" xfId="61" applyFont="1" applyFill="1" applyBorder="1" applyAlignment="1">
      <alignment horizontal="center" vertical="center"/>
    </xf>
    <xf numFmtId="0" fontId="16" fillId="0" borderId="40" xfId="61" applyFont="1" applyFill="1" applyBorder="1" applyAlignment="1">
      <alignment horizontal="center" vertical="center"/>
    </xf>
    <xf numFmtId="0" fontId="16" fillId="0" borderId="2" xfId="61" applyFont="1" applyFill="1" applyBorder="1" applyAlignment="1">
      <alignment horizontal="center" vertical="center" wrapText="1"/>
    </xf>
    <xf numFmtId="0" fontId="16" fillId="0" borderId="8" xfId="61" applyFont="1" applyFill="1" applyBorder="1" applyAlignment="1">
      <alignment horizontal="center" vertical="center" wrapText="1"/>
    </xf>
    <xf numFmtId="0" fontId="17" fillId="0" borderId="44" xfId="56" applyFont="1" applyFill="1" applyBorder="1" applyAlignment="1">
      <alignment horizontal="left" vertical="center"/>
    </xf>
    <xf numFmtId="0" fontId="17" fillId="0" borderId="28" xfId="56" applyFont="1" applyFill="1" applyBorder="1" applyAlignment="1">
      <alignment horizontal="left" vertical="center"/>
    </xf>
    <xf numFmtId="0" fontId="17" fillId="0" borderId="27" xfId="56" applyFont="1" applyFill="1" applyBorder="1" applyAlignment="1">
      <alignment horizontal="left" vertical="center"/>
    </xf>
    <xf numFmtId="0" fontId="17" fillId="0" borderId="0" xfId="56" applyFont="1" applyFill="1" applyBorder="1" applyAlignment="1">
      <alignment horizontal="left" vertical="center"/>
    </xf>
    <xf numFmtId="0" fontId="16" fillId="0" borderId="190" xfId="61" applyFont="1" applyFill="1" applyBorder="1" applyAlignment="1">
      <alignment horizontal="center" vertical="center"/>
    </xf>
    <xf numFmtId="0" fontId="16" fillId="0" borderId="47" xfId="61" applyFont="1" applyFill="1" applyBorder="1" applyAlignment="1">
      <alignment horizontal="center" vertical="center"/>
    </xf>
    <xf numFmtId="0" fontId="27" fillId="0" borderId="32" xfId="61" applyFont="1" applyFill="1" applyBorder="1" applyAlignment="1">
      <alignment horizontal="center" vertical="center" wrapText="1"/>
    </xf>
    <xf numFmtId="0" fontId="17" fillId="0" borderId="160" xfId="56" applyFont="1" applyFill="1" applyBorder="1" applyAlignment="1">
      <alignment horizontal="left" vertical="center"/>
    </xf>
    <xf numFmtId="0" fontId="17" fillId="0" borderId="65" xfId="56" applyFont="1" applyFill="1" applyBorder="1" applyAlignment="1">
      <alignment horizontal="left" vertical="center"/>
    </xf>
    <xf numFmtId="0" fontId="27" fillId="0" borderId="132" xfId="61" applyFont="1" applyFill="1" applyBorder="1" applyAlignment="1">
      <alignment horizontal="center" vertical="center" wrapText="1"/>
    </xf>
    <xf numFmtId="0" fontId="16" fillId="0" borderId="27" xfId="61" applyFont="1" applyFill="1" applyBorder="1" applyAlignment="1">
      <alignment horizontal="left" vertical="center"/>
    </xf>
    <xf numFmtId="0" fontId="16" fillId="0" borderId="0" xfId="61" applyFont="1" applyFill="1" applyBorder="1" applyAlignment="1">
      <alignment horizontal="left" vertical="center"/>
    </xf>
    <xf numFmtId="0" fontId="16" fillId="0" borderId="160" xfId="61" applyFont="1" applyFill="1" applyBorder="1" applyAlignment="1">
      <alignment horizontal="left" vertical="center"/>
    </xf>
    <xf numFmtId="0" fontId="16" fillId="0" borderId="65" xfId="61" applyFont="1" applyFill="1" applyBorder="1" applyAlignment="1">
      <alignment horizontal="left" vertical="center"/>
    </xf>
    <xf numFmtId="0" fontId="17" fillId="0" borderId="44" xfId="56" applyFont="1" applyFill="1" applyBorder="1" applyAlignment="1">
      <alignment horizontal="center" vertical="center" wrapText="1"/>
    </xf>
    <xf numFmtId="0" fontId="17" fillId="0" borderId="28" xfId="56" applyFont="1" applyFill="1" applyBorder="1" applyAlignment="1">
      <alignment horizontal="center" vertical="center" wrapText="1"/>
    </xf>
    <xf numFmtId="0" fontId="17" fillId="0" borderId="29" xfId="56" applyFont="1" applyFill="1" applyBorder="1" applyAlignment="1">
      <alignment horizontal="center" vertical="center" wrapText="1"/>
    </xf>
    <xf numFmtId="0" fontId="17" fillId="0" borderId="27" xfId="56" applyFont="1" applyFill="1" applyBorder="1" applyAlignment="1">
      <alignment horizontal="center" vertical="center" wrapText="1"/>
    </xf>
    <xf numFmtId="0" fontId="17" fillId="0" borderId="0" xfId="56" applyFont="1" applyFill="1" applyBorder="1" applyAlignment="1">
      <alignment horizontal="center" vertical="center" wrapText="1"/>
    </xf>
    <xf numFmtId="0" fontId="17" fillId="0" borderId="133" xfId="56" applyFont="1" applyFill="1" applyBorder="1" applyAlignment="1">
      <alignment horizontal="center" vertical="center" wrapText="1"/>
    </xf>
    <xf numFmtId="0" fontId="17" fillId="0" borderId="160" xfId="56" applyFont="1" applyFill="1" applyBorder="1" applyAlignment="1">
      <alignment horizontal="center" vertical="center" wrapText="1"/>
    </xf>
    <xf numFmtId="0" fontId="17" fillId="0" borderId="65" xfId="56" applyFont="1" applyFill="1" applyBorder="1" applyAlignment="1">
      <alignment horizontal="center" vertical="center" wrapText="1"/>
    </xf>
    <xf numFmtId="0" fontId="17" fillId="0" borderId="189" xfId="56" applyFont="1" applyFill="1" applyBorder="1" applyAlignment="1">
      <alignment horizontal="center" vertical="center" wrapText="1"/>
    </xf>
    <xf numFmtId="0" fontId="16" fillId="0" borderId="24" xfId="61" applyFont="1" applyFill="1" applyBorder="1" applyAlignment="1">
      <alignment horizontal="center" vertical="center"/>
    </xf>
    <xf numFmtId="0" fontId="17" fillId="0" borderId="29" xfId="56" applyFont="1" applyFill="1" applyBorder="1" applyAlignment="1">
      <alignment horizontal="left" vertical="center"/>
    </xf>
    <xf numFmtId="181" fontId="16" fillId="0" borderId="44" xfId="61" applyNumberFormat="1" applyFont="1" applyFill="1" applyBorder="1" applyAlignment="1">
      <alignment horizontal="right" vertical="center" shrinkToFit="1"/>
    </xf>
    <xf numFmtId="181" fontId="16" fillId="0" borderId="28" xfId="61" applyNumberFormat="1" applyFont="1" applyFill="1" applyBorder="1" applyAlignment="1">
      <alignment horizontal="right" vertical="center" shrinkToFit="1"/>
    </xf>
    <xf numFmtId="0" fontId="17" fillId="0" borderId="133" xfId="56" applyFont="1" applyFill="1" applyBorder="1" applyAlignment="1">
      <alignment horizontal="left" vertical="center"/>
    </xf>
    <xf numFmtId="181" fontId="16" fillId="0" borderId="27" xfId="61" applyNumberFormat="1" applyFont="1" applyFill="1" applyBorder="1" applyAlignment="1">
      <alignment horizontal="right" vertical="center" shrinkToFit="1"/>
    </xf>
    <xf numFmtId="181" fontId="16" fillId="0" borderId="0" xfId="61" applyNumberFormat="1" applyFont="1" applyFill="1" applyBorder="1" applyAlignment="1">
      <alignment horizontal="right" vertical="center" shrinkToFit="1"/>
    </xf>
    <xf numFmtId="0" fontId="17" fillId="0" borderId="189" xfId="56" applyFont="1" applyFill="1" applyBorder="1" applyAlignment="1">
      <alignment horizontal="left" vertical="center"/>
    </xf>
    <xf numFmtId="181" fontId="16" fillId="0" borderId="160" xfId="61" applyNumberFormat="1" applyFont="1" applyFill="1" applyBorder="1" applyAlignment="1">
      <alignment horizontal="right" vertical="center" shrinkToFit="1"/>
    </xf>
    <xf numFmtId="181" fontId="16" fillId="0" borderId="65" xfId="61" applyNumberFormat="1" applyFont="1" applyFill="1" applyBorder="1" applyAlignment="1">
      <alignment horizontal="right" vertical="center" shrinkToFit="1"/>
    </xf>
    <xf numFmtId="0" fontId="16" fillId="0" borderId="133" xfId="61" applyFont="1" applyFill="1" applyBorder="1" applyAlignment="1">
      <alignment horizontal="left" vertical="center"/>
    </xf>
    <xf numFmtId="0" fontId="16" fillId="0" borderId="189" xfId="61" applyFont="1" applyFill="1" applyBorder="1" applyAlignment="1">
      <alignment horizontal="left" vertical="center"/>
    </xf>
    <xf numFmtId="181" fontId="16" fillId="0" borderId="29" xfId="61" applyNumberFormat="1" applyFont="1" applyFill="1" applyBorder="1" applyAlignment="1">
      <alignment horizontal="right" vertical="center" shrinkToFit="1"/>
    </xf>
    <xf numFmtId="181" fontId="16" fillId="0" borderId="133" xfId="61" applyNumberFormat="1" applyFont="1" applyFill="1" applyBorder="1" applyAlignment="1">
      <alignment horizontal="right" vertical="center" shrinkToFit="1"/>
    </xf>
    <xf numFmtId="181" fontId="16" fillId="0" borderId="189" xfId="61" applyNumberFormat="1" applyFont="1" applyFill="1" applyBorder="1" applyAlignment="1">
      <alignment horizontal="right" vertical="center" shrinkToFit="1"/>
    </xf>
    <xf numFmtId="0" fontId="16" fillId="0" borderId="44" xfId="61" applyFont="1" applyFill="1" applyBorder="1" applyAlignment="1">
      <alignment horizontal="left" vertical="center"/>
    </xf>
    <xf numFmtId="0" fontId="16" fillId="0" borderId="28" xfId="61" applyFont="1" applyFill="1" applyBorder="1" applyAlignment="1">
      <alignment horizontal="left" vertical="center"/>
    </xf>
    <xf numFmtId="0" fontId="16" fillId="0" borderId="44" xfId="34" applyFont="1" applyFill="1" applyBorder="1" applyAlignment="1">
      <alignment horizontal="left" vertical="center"/>
    </xf>
    <xf numFmtId="0" fontId="16" fillId="0" borderId="28" xfId="34" applyFont="1" applyFill="1" applyBorder="1" applyAlignment="1">
      <alignment horizontal="left" vertical="center"/>
    </xf>
    <xf numFmtId="0" fontId="27" fillId="0" borderId="0" xfId="61" applyFont="1" applyFill="1" applyBorder="1" applyAlignment="1">
      <alignment horizontal="left" vertical="center" wrapText="1"/>
    </xf>
    <xf numFmtId="0" fontId="27" fillId="0" borderId="65" xfId="61" applyFont="1" applyFill="1" applyBorder="1" applyAlignment="1">
      <alignment vertical="center" wrapText="1"/>
    </xf>
    <xf numFmtId="0" fontId="16" fillId="0" borderId="29" xfId="61" applyFont="1" applyFill="1" applyBorder="1" applyAlignment="1">
      <alignment horizontal="left" vertical="center"/>
    </xf>
    <xf numFmtId="191" fontId="16" fillId="0" borderId="44" xfId="61" applyNumberFormat="1" applyFont="1" applyFill="1" applyBorder="1" applyAlignment="1">
      <alignment horizontal="right" vertical="center" shrinkToFit="1"/>
    </xf>
    <xf numFmtId="191" fontId="16" fillId="0" borderId="28" xfId="61" applyNumberFormat="1" applyFont="1" applyFill="1" applyBorder="1" applyAlignment="1">
      <alignment horizontal="right" vertical="center" shrinkToFit="1"/>
    </xf>
    <xf numFmtId="191" fontId="16" fillId="0" borderId="27" xfId="61" applyNumberFormat="1" applyFont="1" applyFill="1" applyBorder="1" applyAlignment="1">
      <alignment horizontal="right" vertical="center" shrinkToFit="1"/>
    </xf>
    <xf numFmtId="191" fontId="16" fillId="0" borderId="0" xfId="61" applyNumberFormat="1" applyFont="1" applyFill="1" applyBorder="1" applyAlignment="1">
      <alignment horizontal="right" vertical="center" shrinkToFit="1"/>
    </xf>
    <xf numFmtId="184" fontId="16" fillId="0" borderId="27" xfId="61" applyNumberFormat="1" applyFont="1" applyFill="1" applyBorder="1" applyAlignment="1">
      <alignment horizontal="right" vertical="center" shrinkToFit="1"/>
    </xf>
    <xf numFmtId="184" fontId="16" fillId="0" borderId="0" xfId="61" applyNumberFormat="1" applyFont="1" applyFill="1" applyBorder="1" applyAlignment="1">
      <alignment horizontal="right" vertical="center" shrinkToFit="1"/>
    </xf>
    <xf numFmtId="182" fontId="16" fillId="0" borderId="27" xfId="61" applyNumberFormat="1" applyFont="1" applyFill="1" applyBorder="1" applyAlignment="1">
      <alignment horizontal="right" vertical="center" shrinkToFit="1"/>
    </xf>
    <xf numFmtId="182" fontId="16" fillId="0" borderId="0" xfId="61" applyNumberFormat="1" applyFont="1" applyFill="1" applyBorder="1" applyAlignment="1">
      <alignment horizontal="right" vertical="center" shrinkToFit="1"/>
    </xf>
    <xf numFmtId="193" fontId="16" fillId="0" borderId="44" xfId="61" applyNumberFormat="1" applyFont="1" applyFill="1" applyBorder="1" applyAlignment="1">
      <alignment horizontal="right" vertical="center" shrinkToFit="1"/>
    </xf>
    <xf numFmtId="193" fontId="16" fillId="0" borderId="28" xfId="61" applyNumberFormat="1" applyFont="1" applyFill="1" applyBorder="1" applyAlignment="1">
      <alignment horizontal="right" vertical="center" shrinkToFit="1"/>
    </xf>
    <xf numFmtId="191" fontId="16" fillId="0" borderId="160" xfId="61" applyNumberFormat="1" applyFont="1" applyFill="1" applyBorder="1" applyAlignment="1">
      <alignment horizontal="right" vertical="center" shrinkToFit="1"/>
    </xf>
    <xf numFmtId="191" fontId="16" fillId="0" borderId="65" xfId="61" applyNumberFormat="1" applyFont="1" applyFill="1" applyBorder="1" applyAlignment="1">
      <alignment horizontal="right" vertical="center" shrinkToFit="1"/>
    </xf>
    <xf numFmtId="0" fontId="16" fillId="0" borderId="29" xfId="34" applyFont="1" applyFill="1" applyBorder="1" applyAlignment="1">
      <alignment horizontal="left" vertical="center"/>
    </xf>
    <xf numFmtId="193" fontId="16" fillId="0" borderId="44" xfId="61" applyNumberFormat="1" applyFont="1" applyFill="1" applyBorder="1" applyAlignment="1">
      <alignment vertical="center" shrinkToFit="1"/>
    </xf>
    <xf numFmtId="193" fontId="16" fillId="0" borderId="28" xfId="61" applyNumberFormat="1" applyFont="1" applyFill="1" applyBorder="1" applyAlignment="1">
      <alignment vertical="center" shrinkToFit="1"/>
    </xf>
    <xf numFmtId="0" fontId="27" fillId="0" borderId="133" xfId="61" applyFont="1" applyFill="1" applyBorder="1" applyAlignment="1">
      <alignment horizontal="left" vertical="center" wrapText="1"/>
    </xf>
    <xf numFmtId="0" fontId="27" fillId="0" borderId="189" xfId="61" applyFont="1" applyFill="1" applyBorder="1" applyAlignment="1">
      <alignment vertical="center" wrapText="1"/>
    </xf>
    <xf numFmtId="191" fontId="16" fillId="0" borderId="160" xfId="61" applyNumberFormat="1" applyFont="1" applyFill="1" applyBorder="1" applyAlignment="1">
      <alignment vertical="center"/>
    </xf>
    <xf numFmtId="191" fontId="16" fillId="0" borderId="65" xfId="61" applyNumberFormat="1" applyFont="1" applyFill="1" applyBorder="1" applyAlignment="1">
      <alignment vertical="center"/>
    </xf>
    <xf numFmtId="191" fontId="16" fillId="0" borderId="29" xfId="61" applyNumberFormat="1" applyFont="1" applyFill="1" applyBorder="1" applyAlignment="1">
      <alignment horizontal="right" vertical="center" shrinkToFit="1"/>
    </xf>
    <xf numFmtId="191" fontId="16" fillId="0" borderId="133" xfId="61" applyNumberFormat="1" applyFont="1" applyFill="1" applyBorder="1" applyAlignment="1">
      <alignment horizontal="right" vertical="center" shrinkToFit="1"/>
    </xf>
    <xf numFmtId="184" fontId="16" fillId="0" borderId="133" xfId="61" applyNumberFormat="1" applyFont="1" applyFill="1" applyBorder="1" applyAlignment="1">
      <alignment horizontal="right" vertical="center" shrinkToFit="1"/>
    </xf>
    <xf numFmtId="182" fontId="16" fillId="0" borderId="133" xfId="61" applyNumberFormat="1" applyFont="1" applyFill="1" applyBorder="1" applyAlignment="1">
      <alignment horizontal="right" vertical="center" shrinkToFit="1"/>
    </xf>
    <xf numFmtId="193" fontId="16" fillId="0" borderId="29" xfId="61" applyNumberFormat="1" applyFont="1" applyFill="1" applyBorder="1" applyAlignment="1">
      <alignment horizontal="right" vertical="center" shrinkToFit="1"/>
    </xf>
    <xf numFmtId="191" fontId="16" fillId="0" borderId="189" xfId="61" applyNumberFormat="1" applyFont="1" applyFill="1" applyBorder="1" applyAlignment="1">
      <alignment horizontal="right" vertical="center" shrinkToFit="1"/>
    </xf>
    <xf numFmtId="193" fontId="16" fillId="0" borderId="29" xfId="61" applyNumberFormat="1" applyFont="1" applyFill="1" applyBorder="1" applyAlignment="1">
      <alignment vertical="center" shrinkToFit="1"/>
    </xf>
    <xf numFmtId="191" fontId="16" fillId="0" borderId="189" xfId="61" applyNumberFormat="1" applyFont="1" applyFill="1" applyBorder="1" applyAlignment="1">
      <alignment vertical="center"/>
    </xf>
    <xf numFmtId="0" fontId="16" fillId="0" borderId="0" xfId="61" applyFont="1" applyFill="1" applyBorder="1" applyAlignment="1">
      <alignment horizontal="center" vertical="center" shrinkToFit="1"/>
    </xf>
    <xf numFmtId="0" fontId="16" fillId="0" borderId="0" xfId="61" applyFont="1" applyFill="1" applyBorder="1" applyAlignment="1" applyProtection="1">
      <alignment horizontal="center" vertical="center" shrinkToFit="1"/>
      <protection hidden="1"/>
    </xf>
    <xf numFmtId="0" fontId="16" fillId="0" borderId="133" xfId="61" applyFont="1" applyFill="1" applyBorder="1">
      <alignment vertical="center"/>
    </xf>
    <xf numFmtId="0" fontId="16" fillId="0" borderId="189" xfId="61" applyFont="1" applyFill="1" applyBorder="1">
      <alignment vertical="center"/>
    </xf>
  </cellXfs>
  <cellStyles count="6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標準 4" xfId="13"/>
    <cellStyle name="良い" xfId="14" builtinId="26"/>
    <cellStyle name="警告文" xfId="15" builtinId="11"/>
    <cellStyle name="リンクセル" xfId="16" builtinId="24"/>
    <cellStyle name="タイトル" xfId="17" builtinId="15"/>
    <cellStyle name="説明文" xfId="18" builtinId="53"/>
    <cellStyle name="アクセント 6" xfId="19" builtinId="49"/>
    <cellStyle name="出力" xfId="20" builtinId="21"/>
    <cellStyle name="見出し 1" xfId="21" builtinId="16"/>
    <cellStyle name="見出し 2" xfId="22" builtinId="17"/>
    <cellStyle name="計算" xfId="23" builtinId="22"/>
    <cellStyle name="見出し 3" xfId="24" builtinId="18"/>
    <cellStyle name="見出し 4" xfId="25" builtinId="19"/>
    <cellStyle name="60% - アクセント 5" xfId="26" builtinId="48"/>
    <cellStyle name="チェックセル" xfId="27" builtinId="23"/>
    <cellStyle name="40% - アクセント 1" xfId="28" builtinId="31"/>
    <cellStyle name="集計" xfId="29" builtinId="25"/>
    <cellStyle name="標準_【レイアウト】（市）資料３（Ｐ２）　歳出比較分析表" xfId="30"/>
    <cellStyle name="悪い" xfId="31" builtinId="27"/>
    <cellStyle name="標準 4_APAHO4019001" xfId="32"/>
    <cellStyle name="どちらでもない" xfId="33" builtinId="28"/>
    <cellStyle name="標準 2 3" xfId="34"/>
    <cellStyle name="アクセント 1" xfId="35" builtinId="29"/>
    <cellStyle name="20% - アクセント 1" xfId="36" builtinId="30"/>
    <cellStyle name="20% - アクセント 5" xfId="37" builtinId="46"/>
    <cellStyle name="60% - アクセント 1" xfId="38" builtinId="32"/>
    <cellStyle name="20% - アクセント 2" xfId="39" builtinId="34"/>
    <cellStyle name="40% - アクセント 2" xfId="40" builtinId="35"/>
    <cellStyle name="20% - アクセント 6" xfId="41" builtinId="50"/>
    <cellStyle name="60% - アクセント 2" xfId="42" builtinId="36"/>
    <cellStyle name="アクセント 3" xfId="43" builtinId="37"/>
    <cellStyle name="標準_APAHO251300" xfId="44"/>
    <cellStyle name="20% - アクセント 3" xfId="45" builtinId="38"/>
    <cellStyle name="40% - アクセント 3" xfId="46" builtinId="39"/>
    <cellStyle name="60% - アクセント 3" xfId="47" builtinId="40"/>
    <cellStyle name="アクセント 4" xfId="48" builtinId="41"/>
    <cellStyle name="40% - アクセント 4" xfId="49" builtinId="43"/>
    <cellStyle name="60% - アクセント 4" xfId="50" builtinId="44"/>
    <cellStyle name="アクセント 5" xfId="51" builtinId="45"/>
    <cellStyle name="40% - アクセント 6" xfId="52" builtinId="51"/>
    <cellStyle name="60% - アクセント 6" xfId="53" builtinId="52"/>
    <cellStyle name="Excel Built-in Explanatory Text" xfId="54"/>
    <cellStyle name="標準 2" xfId="55"/>
    <cellStyle name="標準 2 2" xfId="56"/>
    <cellStyle name="標準 6_APAHO401000" xfId="57"/>
    <cellStyle name="標準 3" xfId="58"/>
    <cellStyle name="標準 4_APAHO401600" xfId="59"/>
    <cellStyle name="標準 4_ZJ08_022012_青森市_2010" xfId="60"/>
    <cellStyle name="標準 6" xfId="61"/>
    <cellStyle name="標準 6_APAHO401200_O-JJ1016-001-3_財政状況資料集(決算状況カード(各会計・関係団体))(Rev2)2" xfId="62"/>
    <cellStyle name="標準 6_APAHO402200_O-JJ1016-001-3_財政状況資料集(決算状況カード(各会計・関係団体))(Rev2)2" xfId="63"/>
    <cellStyle name="標準_【レイアウト】（県）資料３（Ｐ２）　歳出比較分析表" xfId="64"/>
    <cellStyle name="標準_APAHO252300" xfId="65"/>
    <cellStyle name="標準_Book1" xfId="66"/>
    <cellStyle name="標準_O-JJ0722-001-3_決算状況カード(各会計・関係団体)_O-JJ1016-001-3_財政状況資料集(決算状況カード(各会計・関係団体))(Rev2)2" xfId="67"/>
    <cellStyle name="標準_O-JJ0722-001-8_連結実質赤字比率に係る赤字・黒字の構成分析" xfId="68"/>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
          <c:y val="0.183006535947712"/>
          <c:w val="0.870036101083033"/>
          <c:h val="0.581699346405229"/>
        </c:manualLayout>
      </c:layout>
      <c:lineChart>
        <c:grouping val="standard"/>
        <c:varyColors val="0"/>
        <c:ser>
          <c:idx val="0"/>
          <c:order val="0"/>
          <c:tx>
            <c:strRef>
              <c:f>データシート!$F$2</c:f>
              <c:strCache>
                <c:ptCount val="1"/>
                <c:pt idx="0">
                  <c:v>類似団体内平均(円)</c:v>
                </c:pt>
              </c:strCache>
            </c:strRef>
          </c:tx>
          <c:spPr>
            <a:ln w="28575" cap="rnd" cmpd="sng" algn="ctr">
              <a:noFill/>
              <a:prstDash val="solid"/>
              <a:round/>
            </a:ln>
          </c:spPr>
          <c:marker>
            <c:symbol val="diamond"/>
            <c:size val="8"/>
            <c:spPr>
              <a:solidFill>
                <a:srgbClr val="000080"/>
              </a:solidFill>
              <a:ln w="6350" cap="flat" cmpd="sng" algn="ctr">
                <a:solidFill>
                  <a:srgbClr val="000080"/>
                </a:solidFill>
                <a:prstDash val="solid"/>
                <a:round/>
              </a:ln>
            </c:spPr>
          </c:marker>
          <c:dLbls>
            <c:delete val="1"/>
          </c:dLbls>
          <c:cat>
            <c:strRef>
              <c:f>(データシート!$A$3,データシート!$A$5,データシート!$A$7,データシート!$A$9,データシート!$A$11)</c:f>
              <c:strCache>
                <c:ptCount val="5"/>
                <c:pt idx="0" c:formatCode="#,##0_ ">
                  <c:v> H28</c:v>
                </c:pt>
                <c:pt idx="1" c:formatCode="#,##0_ ">
                  <c:v> H29</c:v>
                </c:pt>
                <c:pt idx="2" c:formatCode="#,##0_ ">
                  <c:v> H30</c:v>
                </c:pt>
                <c:pt idx="3" c:formatCode="#,##0_ ">
                  <c:v> R01</c:v>
                </c:pt>
                <c:pt idx="4" c:formatCode="#,##0_ ">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ser>
        <c:ser>
          <c:idx val="1"/>
          <c:order val="1"/>
          <c:tx>
            <c:strRef>
              <c:f>データシート!$D$2</c:f>
              <c:strCache>
                <c:ptCount val="1"/>
                <c:pt idx="0">
                  <c:v>当該団体(円)</c:v>
                </c:pt>
              </c:strCache>
            </c:strRef>
          </c:tx>
          <c:spPr>
            <a:ln w="12700" cap="rnd" cmpd="sng" algn="ctr">
              <a:solidFill>
                <a:srgbClr val="FF0000"/>
              </a:solidFill>
              <a:prstDash val="solid"/>
              <a:round/>
            </a:ln>
          </c:spPr>
          <c:marker>
            <c:symbol val="circle"/>
            <c:size val="8"/>
            <c:spPr>
              <a:solidFill>
                <a:srgbClr val="FF0000"/>
              </a:solidFill>
              <a:ln w="6350" cap="flat" cmpd="sng" algn="ctr">
                <a:solidFill>
                  <a:srgbClr val="FF0000"/>
                </a:solidFill>
                <a:prstDash val="solid"/>
                <a:round/>
              </a:ln>
            </c:spPr>
          </c:marker>
          <c:dLbls>
            <c:delete val="1"/>
          </c:dLbls>
          <c:cat>
            <c:strRef>
              <c:f>(データシート!$A$3,データシート!$A$5,データシート!$A$7,データシート!$A$9,データシート!$A$11)</c:f>
              <c:strCache>
                <c:ptCount val="5"/>
                <c:pt idx="0" c:formatCode="#,##0_ ">
                  <c:v> H28</c:v>
                </c:pt>
                <c:pt idx="1" c:formatCode="#,##0_ ">
                  <c:v> H29</c:v>
                </c:pt>
                <c:pt idx="2" c:formatCode="#,##0_ ">
                  <c:v> H30</c:v>
                </c:pt>
                <c:pt idx="3" c:formatCode="#,##0_ ">
                  <c:v> R01</c:v>
                </c:pt>
                <c:pt idx="4" c:formatCode="#,##0_ ">
                  <c:v> R02</c:v>
                </c:pt>
              </c:strCache>
            </c:strRef>
          </c:cat>
          <c:val>
            <c:numRef>
              <c:f>(データシート!$D$3,データシート!$D$5,データシート!$D$7,データシート!$D$9,データシート!$D$11)</c:f>
              <c:numCache>
                <c:formatCode>#,##0;"△ "#,##0</c:formatCode>
                <c:ptCount val="5"/>
                <c:pt idx="0">
                  <c:v>86458</c:v>
                </c:pt>
                <c:pt idx="1">
                  <c:v>47372</c:v>
                </c:pt>
                <c:pt idx="2">
                  <c:v>32152</c:v>
                </c:pt>
                <c:pt idx="3">
                  <c:v>29604</c:v>
                </c:pt>
                <c:pt idx="4">
                  <c:v>46652</c:v>
                </c:pt>
              </c:numCache>
            </c:numRef>
          </c:val>
          <c:smooth val="0"/>
        </c:ser>
        <c:dLbls>
          <c:showLegendKey val="0"/>
          <c:showVal val="0"/>
          <c:showCatName val="0"/>
          <c:showSerName val="0"/>
          <c:showPercent val="0"/>
          <c:showBubbleSize val="0"/>
        </c:dLbls>
        <c:marker val="1"/>
        <c:smooth val="0"/>
        <c:axId val="100015104"/>
        <c:axId val="100029568"/>
      </c:lineChart>
      <c:catAx>
        <c:axId val="100015104"/>
        <c:scaling>
          <c:orientation val="minMax"/>
        </c:scaling>
        <c:delete val="0"/>
        <c:axPos val="b"/>
        <c:numFmt formatCode="General" sourceLinked="1"/>
        <c:majorTickMark val="in"/>
        <c:minorTickMark val="none"/>
        <c:tickLblPos val="nextTo"/>
        <c:spPr>
          <a:ln w="9525" cap="flat" cmpd="sng" algn="ctr">
            <a:noFill/>
            <a:prstDash val="solid"/>
            <a:round/>
          </a:ln>
        </c:spPr>
        <c:txPr>
          <a:bodyPr rot="0" spcFirstLastPara="0" vertOverflow="ellipsis" vert="horz" wrap="square" anchor="ctr" anchorCtr="1"/>
          <a:lstStyle/>
          <a:p>
            <a:pPr>
              <a:defRPr lang="ja-JP" sz="10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p>
        </c:txPr>
        <c:crossAx val="100029568"/>
        <c:crosses val="autoZero"/>
        <c:auto val="1"/>
        <c:lblAlgn val="ctr"/>
        <c:lblOffset val="100"/>
        <c:tickLblSkip val="1"/>
        <c:noMultiLvlLbl val="0"/>
      </c:catAx>
      <c:valAx>
        <c:axId val="100029568"/>
        <c:scaling>
          <c:orientation val="minMax"/>
          <c:max val="110000"/>
          <c:min val="0"/>
        </c:scaling>
        <c:delete val="0"/>
        <c:axPos val="l"/>
        <c:majorGridlines>
          <c:spPr>
            <a:ln w="12700" cap="flat" cmpd="sng" algn="ctr">
              <a:solidFill>
                <a:srgbClr val="C0C0C0"/>
              </a:solidFill>
              <a:prstDash val="solid"/>
              <a:round/>
            </a:ln>
          </c:spPr>
        </c:majorGridlines>
        <c:title>
          <c:tx>
            <c:rich>
              <a:bodyPr rot="0" spcFirstLastPara="0" vertOverflow="ellipsis" vert="horz" wrap="square" anchor="ctr" anchorCtr="1"/>
              <a:lstStyle/>
              <a:p>
                <a:pPr algn="ctr">
                  <a:defRPr lang="ja-JP" sz="1075"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a:t>（円）</a:t>
                </a:r>
                <a:endParaRPr lang="ja-JP" altLang="en-US"/>
              </a:p>
            </c:rich>
          </c:tx>
          <c:layout>
            <c:manualLayout>
              <c:xMode val="edge"/>
              <c:yMode val="edge"/>
              <c:x val="0.0938628158844767"/>
              <c:y val="0.0751633986928105"/>
            </c:manualLayout>
          </c:layout>
          <c:overlay val="0"/>
          <c:spPr>
            <a:noFill/>
            <a:ln w="25400">
              <a:noFill/>
            </a:ln>
          </c:spPr>
        </c:title>
        <c:numFmt formatCode="#,##0;&quot;△ &quot;#,##0" sourceLinked="1"/>
        <c:majorTickMark val="in"/>
        <c:minorTickMark val="none"/>
        <c:tickLblPos val="nextTo"/>
        <c:spPr>
          <a:ln w="9525" cap="flat" cmpd="sng" algn="ctr">
            <a:noFill/>
            <a:prstDash val="solid"/>
            <a:round/>
          </a:ln>
        </c:spPr>
        <c:txPr>
          <a:bodyPr rot="0" spcFirstLastPara="0" vertOverflow="ellipsis" vert="horz" wrap="square" anchor="ctr" anchorCtr="1"/>
          <a:lstStyle/>
          <a:p>
            <a:pPr>
              <a:defRPr lang="ja-JP" sz="10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p>
        </c:txPr>
        <c:crossAx val="100015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cap="flat" cmpd="sng" algn="ctr">
      <a:noFill/>
      <a:prstDash val="solid"/>
      <a:round/>
    </a:ln>
  </c:spPr>
  <c:txPr>
    <a:bodyPr/>
    <a:lstStyle/>
    <a:p>
      <a:pPr>
        <a:defRPr lang="ja-JP" sz="1075" b="0" i="0" u="none" strike="noStrike"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64439411098528"/>
          <c:y val="0.0777262621256107"/>
          <c:w val="0.921291053227633"/>
          <c:h val="0.846868229129789"/>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dLbls>
            <c:delete val="1"/>
          </c:dLbls>
          <c:cat>
            <c:strRef>
              <c:f>データシート!$B$18:$F$18</c:f>
              <c:strCache>
                <c:ptCount val="5"/>
                <c:pt idx="0" c:formatCode="General">
                  <c:v>H28</c:v>
                </c:pt>
                <c:pt idx="1" c:formatCode="General">
                  <c:v>H29</c:v>
                </c:pt>
                <c:pt idx="2" c:formatCode="General">
                  <c:v>H30</c:v>
                </c:pt>
                <c:pt idx="3" c:formatCode="General">
                  <c:v>R01</c:v>
                </c:pt>
                <c:pt idx="4" c:formatCode="General">
                  <c:v>R02</c:v>
                </c:pt>
              </c:strCache>
            </c:strRef>
          </c:cat>
          <c:val>
            <c:numRef>
              <c:f>データシート!$B$19:$F$19</c:f>
              <c:numCache>
                <c:formatCode>General</c:formatCode>
                <c:ptCount val="5"/>
                <c:pt idx="0" c:formatCode="General">
                  <c:v>5.02</c:v>
                </c:pt>
                <c:pt idx="1" c:formatCode="General">
                  <c:v>4.38</c:v>
                </c:pt>
                <c:pt idx="2" c:formatCode="General">
                  <c:v>5.17</c:v>
                </c:pt>
                <c:pt idx="3" c:formatCode="General">
                  <c:v>5.87</c:v>
                </c:pt>
                <c:pt idx="4" c:formatCode="General">
                  <c:v>6.18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dLbls>
            <c:delete val="1"/>
          </c:dLbls>
          <c:cat>
            <c:strRef>
              <c:f>データシート!$B$18:$F$18</c:f>
              <c:strCache>
                <c:ptCount val="5"/>
                <c:pt idx="0" c:formatCode="General">
                  <c:v>H28</c:v>
                </c:pt>
                <c:pt idx="1" c:formatCode="General">
                  <c:v>H29</c:v>
                </c:pt>
                <c:pt idx="2" c:formatCode="General">
                  <c:v>H30</c:v>
                </c:pt>
                <c:pt idx="3" c:formatCode="General">
                  <c:v>R01</c:v>
                </c:pt>
                <c:pt idx="4" c:formatCode="General">
                  <c:v>R02</c:v>
                </c:pt>
              </c:strCache>
            </c:strRef>
          </c:cat>
          <c:val>
            <c:numRef>
              <c:f>データシート!$B$20:$F$20</c:f>
              <c:numCache>
                <c:formatCode>General</c:formatCode>
                <c:ptCount val="5"/>
                <c:pt idx="0" c:formatCode="General">
                  <c:v>12.36</c:v>
                </c:pt>
                <c:pt idx="1" c:formatCode="General">
                  <c:v>12.56</c:v>
                </c:pt>
                <c:pt idx="2" c:formatCode="General">
                  <c:v>12.81</c:v>
                </c:pt>
                <c:pt idx="3" c:formatCode="General">
                  <c:v>9.98</c:v>
                </c:pt>
                <c:pt idx="4" c:formatCode="General">
                  <c:v>9.32</c:v>
                </c:pt>
              </c:numCache>
            </c:numRef>
          </c:val>
        </c:ser>
        <c:dLbls>
          <c:showLegendKey val="0"/>
          <c:showVal val="0"/>
          <c:showCatName val="0"/>
          <c:showSerName val="0"/>
          <c:showPercent val="0"/>
          <c:showBubbleSize val="0"/>
        </c:dLbls>
        <c:gapWidth val="250"/>
        <c:overlap val="100"/>
        <c:axId val="136414720"/>
        <c:axId val="136416640"/>
      </c:barChart>
      <c:lineChart>
        <c:grouping val="standard"/>
        <c:varyColors val="0"/>
        <c:ser>
          <c:idx val="2"/>
          <c:order val="2"/>
          <c:tx>
            <c:strRef>
              <c:f>データシート!$A$21</c:f>
              <c:strCache>
                <c:ptCount val="1"/>
                <c:pt idx="0">
                  <c:v>実質単年度収支</c:v>
                </c:pt>
              </c:strCache>
            </c:strRef>
          </c:tx>
          <c:spPr>
            <a:ln w="38100" cap="rnd" cmpd="sng" algn="ctr">
              <a:solidFill>
                <a:srgbClr val="FF0000"/>
              </a:solidFill>
              <a:prstDash val="solid"/>
              <a:round/>
            </a:ln>
          </c:spPr>
          <c:marker>
            <c:symbol val="circle"/>
            <c:size val="15"/>
            <c:spPr>
              <a:solidFill>
                <a:srgbClr val="FF0000"/>
              </a:solidFill>
              <a:ln w="6350" cap="flat" cmpd="sng" algn="ctr">
                <a:solidFill>
                  <a:srgbClr val="FF0000"/>
                </a:solidFill>
                <a:prstDash val="solid"/>
                <a:round/>
              </a:ln>
            </c:spPr>
          </c:marker>
          <c:dLbls>
            <c:delete val="1"/>
          </c:dLbls>
          <c:cat>
            <c:strRef>
              <c:f>データシート!$B$18:$F$18</c:f>
              <c:strCache>
                <c:ptCount val="5"/>
                <c:pt idx="0" c:formatCode="General">
                  <c:v>H28</c:v>
                </c:pt>
                <c:pt idx="1" c:formatCode="General">
                  <c:v>H29</c:v>
                </c:pt>
                <c:pt idx="2" c:formatCode="General">
                  <c:v>H30</c:v>
                </c:pt>
                <c:pt idx="3" c:formatCode="General">
                  <c:v>R01</c:v>
                </c:pt>
                <c:pt idx="4" c:formatCode="General">
                  <c:v>R02</c:v>
                </c:pt>
              </c:strCache>
            </c:strRef>
          </c:cat>
          <c:val>
            <c:numRef>
              <c:f>データシート!$B$21:$F$21</c:f>
              <c:numCache>
                <c:formatCode>General</c:formatCode>
                <c:ptCount val="5"/>
                <c:pt idx="0" c:formatCode="General">
                  <c:v>-3.82</c:v>
                </c:pt>
                <c:pt idx="1" c:formatCode="General">
                  <c:v>-0.32</c:v>
                </c:pt>
                <c:pt idx="2" c:formatCode="General">
                  <c:v>1.28</c:v>
                </c:pt>
                <c:pt idx="3" c:formatCode="General">
                  <c:v>-2.16</c:v>
                </c:pt>
                <c:pt idx="4" c:formatCode="General">
                  <c:v>0.5</c:v>
                </c:pt>
              </c:numCache>
            </c:numRef>
          </c:val>
          <c:smooth val="0"/>
        </c:ser>
        <c:dLbls>
          <c:showLegendKey val="0"/>
          <c:showVal val="0"/>
          <c:showCatName val="0"/>
          <c:showSerName val="0"/>
          <c:showPercent val="0"/>
          <c:showBubbleSize val="0"/>
        </c:dLbls>
        <c:marker val="1"/>
        <c:smooth val="0"/>
        <c:axId val="136414720"/>
        <c:axId val="136416640"/>
      </c:lineChart>
      <c:catAx>
        <c:axId val="136414720"/>
        <c:scaling>
          <c:orientation val="minMax"/>
        </c:scaling>
        <c:delete val="0"/>
        <c:axPos val="b"/>
        <c:numFmt formatCode="General" sourceLinked="1"/>
        <c:majorTickMark val="none"/>
        <c:minorTickMark val="none"/>
        <c:tickLblPos val="low"/>
        <c:spPr>
          <a:ln w="3175" cap="flat" cmpd="sng" algn="ctr">
            <a:solidFill>
              <a:srgbClr val="000000"/>
            </a:solidFill>
            <a:prstDash val="solid"/>
            <a:round/>
          </a:ln>
        </c:spPr>
        <c:txPr>
          <a:bodyPr rot="0" spcFirstLastPara="0" vertOverflow="ellipsis" vert="horz" wrap="square" anchor="ctr" anchorCtr="1"/>
          <a:lstStyle/>
          <a:p>
            <a:pPr>
              <a:defRPr lang="ja-JP" sz="1400" b="1" i="0" u="none" strike="noStrike" kern="1200"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crossAx val="136416640"/>
        <c:crosses val="autoZero"/>
        <c:auto val="1"/>
        <c:lblAlgn val="ctr"/>
        <c:lblOffset val="100"/>
        <c:tickLblSkip val="1"/>
        <c:noMultiLvlLbl val="0"/>
      </c:catAx>
      <c:valAx>
        <c:axId val="136416640"/>
        <c:scaling>
          <c:orientation val="minMax"/>
        </c:scaling>
        <c:delete val="0"/>
        <c:axPos val="l"/>
        <c:majorGridlines>
          <c:spPr>
            <a:ln w="3175" cap="flat" cmpd="sng" algn="ctr">
              <a:solidFill>
                <a:srgbClr val="000000"/>
              </a:solidFill>
              <a:prstDash val="solid"/>
              <a:round/>
            </a:ln>
          </c:spPr>
        </c:majorGridlines>
        <c:numFmt formatCode="0.00_ " sourceLinked="0"/>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ja-JP" sz="1400" b="0" i="0" u="none" strike="noStrike" kern="1200"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crossAx val="136414720"/>
        <c:crosses val="autoZero"/>
        <c:crossBetween val="between"/>
      </c:valAx>
      <c:spPr>
        <a:solidFill>
          <a:srgbClr val="FFFFFF"/>
        </a:solidFill>
        <a:ln w="25400">
          <a:noFill/>
        </a:ln>
      </c:spPr>
    </c:plotArea>
    <c:plotVisOnly val="1"/>
    <c:dispBlanksAs val="zero"/>
    <c:showDLblsOverMax val="0"/>
  </c:chart>
  <c:spPr>
    <a:noFill/>
    <a:ln w="9525" cap="flat" cmpd="sng" algn="ctr">
      <a:noFill/>
      <a:prstDash val="solid"/>
      <a:round/>
    </a:ln>
  </c:spPr>
  <c:txPr>
    <a:bodyPr/>
    <a:lstStyle/>
    <a:p>
      <a:pPr>
        <a:defRPr lang="ja-JP" sz="1400" b="1" i="0" u="none" strike="noStrike"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457845029097871"/>
          <c:y val="0.0773405698778833"/>
          <c:w val="0.931153486741627"/>
          <c:h val="0.717774762550884"/>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dLbls>
            <c:delete val="1"/>
          </c:dLbls>
          <c:cat>
            <c:multiLvlStrRef>
              <c:f>データシート!$B$25:$K$26</c:f>
              <c:multiLvlStrCache>
                <c:ptCount val="10"/>
                <c:lvl>
                  <c:pt idx="0" c:formatCode="General">
                    <c:v>赤字額</c:v>
                  </c:pt>
                  <c:pt idx="1" c:formatCode="General">
                    <c:v>黒字額</c:v>
                  </c:pt>
                  <c:pt idx="2" c:formatCode="General">
                    <c:v>赤字額</c:v>
                  </c:pt>
                  <c:pt idx="3" c:formatCode="General">
                    <c:v>黒字額</c:v>
                  </c:pt>
                  <c:pt idx="4" c:formatCode="General">
                    <c:v>赤字額</c:v>
                  </c:pt>
                  <c:pt idx="5" c:formatCode="General">
                    <c:v>黒字額</c:v>
                  </c:pt>
                  <c:pt idx="6" c:formatCode="General">
                    <c:v>赤字額</c:v>
                  </c:pt>
                  <c:pt idx="7" c:formatCode="General">
                    <c:v>黒字額</c:v>
                  </c:pt>
                  <c:pt idx="8" c:formatCode="General">
                    <c:v>赤字額</c:v>
                  </c:pt>
                  <c:pt idx="9" c:formatCode="General">
                    <c:v>黒字額</c:v>
                  </c:pt>
                </c:lvl>
                <c:lvl>
                  <c:pt idx="0" c:formatCode="General">
                    <c:v>H28</c:v>
                  </c:pt>
                  <c:pt idx="2" c:formatCode="General">
                    <c:v>H29</c:v>
                  </c:pt>
                  <c:pt idx="4" c:formatCode="General">
                    <c:v>H30</c:v>
                  </c:pt>
                  <c:pt idx="6" c:formatCode="General">
                    <c:v>R01</c:v>
                  </c:pt>
                  <c:pt idx="8" c:formatCode="General">
                    <c:v>R02</c:v>
                  </c:pt>
                </c:lvl>
              </c:multiLvlStrCache>
            </c:multiLvlStrRef>
          </c:cat>
          <c:val>
            <c:numRef>
              <c:f>データシート!$B$27:$K$27</c:f>
              <c:numCache>
                <c:formatCode>General</c:formatCode>
                <c:ptCount val="10"/>
                <c:pt idx="0" c:formatCode="General">
                  <c:v>#N/A</c:v>
                </c:pt>
                <c:pt idx="1" c:formatCode="General">
                  <c:v>2.15</c:v>
                </c:pt>
                <c:pt idx="2" c:formatCode="General">
                  <c:v>#N/A</c:v>
                </c:pt>
                <c:pt idx="3" c:formatCode="General">
                  <c:v>0.28</c:v>
                </c:pt>
                <c:pt idx="4" c:formatCode="General">
                  <c:v>#N/A</c:v>
                </c:pt>
                <c:pt idx="5" c:formatCode="General">
                  <c:v>0.2</c:v>
                </c:pt>
                <c:pt idx="6" c:formatCode="General">
                  <c:v>#N/A</c:v>
                </c:pt>
                <c:pt idx="7" c:formatCode="General">
                  <c:v>0.53</c:v>
                </c:pt>
                <c:pt idx="8" c:formatCode="General">
                  <c:v>0</c:v>
                </c:pt>
                <c:pt idx="9" c:formatCode="General">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dLbls>
            <c:delete val="1"/>
          </c:dLbls>
          <c:cat>
            <c:multiLvlStrRef>
              <c:f>データシート!$B$25:$K$26</c:f>
              <c:multiLvlStrCache>
                <c:ptCount val="10"/>
                <c:lvl>
                  <c:pt idx="0" c:formatCode="General">
                    <c:v>赤字額</c:v>
                  </c:pt>
                  <c:pt idx="1" c:formatCode="General">
                    <c:v>黒字額</c:v>
                  </c:pt>
                  <c:pt idx="2" c:formatCode="General">
                    <c:v>赤字額</c:v>
                  </c:pt>
                  <c:pt idx="3" c:formatCode="General">
                    <c:v>黒字額</c:v>
                  </c:pt>
                  <c:pt idx="4" c:formatCode="General">
                    <c:v>赤字額</c:v>
                  </c:pt>
                  <c:pt idx="5" c:formatCode="General">
                    <c:v>黒字額</c:v>
                  </c:pt>
                  <c:pt idx="6" c:formatCode="General">
                    <c:v>赤字額</c:v>
                  </c:pt>
                  <c:pt idx="7" c:formatCode="General">
                    <c:v>黒字額</c:v>
                  </c:pt>
                  <c:pt idx="8" c:formatCode="General">
                    <c:v>赤字額</c:v>
                  </c:pt>
                  <c:pt idx="9" c:formatCode="General">
                    <c:v>黒字額</c:v>
                  </c:pt>
                </c:lvl>
                <c:lvl>
                  <c:pt idx="0" c:formatCode="General">
                    <c:v>H28</c:v>
                  </c:pt>
                  <c:pt idx="2" c:formatCode="General">
                    <c:v>H29</c:v>
                  </c:pt>
                  <c:pt idx="4" c:formatCode="General">
                    <c:v>H30</c:v>
                  </c:pt>
                  <c:pt idx="6" c:formatCode="General">
                    <c:v>R01</c:v>
                  </c:pt>
                  <c:pt idx="8" c:formatCode="General">
                    <c:v>R02</c:v>
                  </c:pt>
                </c:lvl>
              </c:multiLvlStrCache>
            </c:multiLvlStrRef>
          </c:cat>
          <c:val>
            <c:numRef>
              <c:f>データシート!$B$28:$K$28</c:f>
              <c:numCache>
                <c:formatCode>General</c:formatCode>
                <c:ptCount val="10"/>
                <c:pt idx="0" c:formatCode="General">
                  <c:v>0</c:v>
                </c:pt>
                <c:pt idx="1" c:formatCode="General">
                  <c:v>0</c:v>
                </c:pt>
                <c:pt idx="2" c:formatCode="General">
                  <c:v>0</c:v>
                </c:pt>
                <c:pt idx="3" c:formatCode="General">
                  <c:v>0</c:v>
                </c:pt>
                <c:pt idx="4" c:formatCode="General">
                  <c:v>0</c:v>
                </c:pt>
                <c:pt idx="5" c:formatCode="General">
                  <c:v>0</c:v>
                </c:pt>
                <c:pt idx="6" c:formatCode="General">
                  <c:v>0</c:v>
                </c:pt>
                <c:pt idx="7" c:formatCode="General">
                  <c:v>0</c:v>
                </c:pt>
                <c:pt idx="8" c:formatCode="General">
                  <c:v>0</c:v>
                </c:pt>
                <c:pt idx="9" c:formatCode="General">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dLbls>
            <c:delete val="1"/>
          </c:dLbls>
          <c:cat>
            <c:multiLvlStrRef>
              <c:f>データシート!$B$25:$K$26</c:f>
              <c:multiLvlStrCache>
                <c:ptCount val="10"/>
                <c:lvl>
                  <c:pt idx="0" c:formatCode="General">
                    <c:v>赤字額</c:v>
                  </c:pt>
                  <c:pt idx="1" c:formatCode="General">
                    <c:v>黒字額</c:v>
                  </c:pt>
                  <c:pt idx="2" c:formatCode="General">
                    <c:v>赤字額</c:v>
                  </c:pt>
                  <c:pt idx="3" c:formatCode="General">
                    <c:v>黒字額</c:v>
                  </c:pt>
                  <c:pt idx="4" c:formatCode="General">
                    <c:v>赤字額</c:v>
                  </c:pt>
                  <c:pt idx="5" c:formatCode="General">
                    <c:v>黒字額</c:v>
                  </c:pt>
                  <c:pt idx="6" c:formatCode="General">
                    <c:v>赤字額</c:v>
                  </c:pt>
                  <c:pt idx="7" c:formatCode="General">
                    <c:v>黒字額</c:v>
                  </c:pt>
                  <c:pt idx="8" c:formatCode="General">
                    <c:v>赤字額</c:v>
                  </c:pt>
                  <c:pt idx="9" c:formatCode="General">
                    <c:v>黒字額</c:v>
                  </c:pt>
                </c:lvl>
                <c:lvl>
                  <c:pt idx="0" c:formatCode="General">
                    <c:v>H28</c:v>
                  </c:pt>
                  <c:pt idx="2" c:formatCode="General">
                    <c:v>H29</c:v>
                  </c:pt>
                  <c:pt idx="4" c:formatCode="General">
                    <c:v>H30</c:v>
                  </c:pt>
                  <c:pt idx="6" c:formatCode="General">
                    <c:v>R01</c:v>
                  </c:pt>
                  <c:pt idx="8" c:formatCode="General">
                    <c:v>R02</c:v>
                  </c:pt>
                </c:lvl>
              </c:multiLvlStrCache>
            </c:multiLvlStrRef>
          </c:cat>
          <c:val>
            <c:numRef>
              <c:f>データシート!$B$29:$K$29</c:f>
              <c:numCache>
                <c:formatCode>General</c:formatCode>
                <c:ptCount val="10"/>
                <c:pt idx="0" c:formatCode="General">
                  <c:v>0</c:v>
                </c:pt>
                <c:pt idx="1" c:formatCode="General">
                  <c:v>0</c:v>
                </c:pt>
                <c:pt idx="2" c:formatCode="General">
                  <c:v>0</c:v>
                </c:pt>
                <c:pt idx="3" c:formatCode="General">
                  <c:v>0</c:v>
                </c:pt>
                <c:pt idx="4" c:formatCode="General">
                  <c:v>0</c:v>
                </c:pt>
                <c:pt idx="5" c:formatCode="General">
                  <c:v>0</c:v>
                </c:pt>
                <c:pt idx="6" c:formatCode="General">
                  <c:v>0</c:v>
                </c:pt>
                <c:pt idx="7" c:formatCode="General">
                  <c:v>0</c:v>
                </c:pt>
                <c:pt idx="8" c:formatCode="General">
                  <c:v>0</c:v>
                </c:pt>
                <c:pt idx="9" c:formatCode="General">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dLbls>
            <c:delete val="1"/>
          </c:dLbls>
          <c:cat>
            <c:multiLvlStrRef>
              <c:f>データシート!$B$25:$K$26</c:f>
              <c:multiLvlStrCache>
                <c:ptCount val="10"/>
                <c:lvl>
                  <c:pt idx="0" c:formatCode="General">
                    <c:v>赤字額</c:v>
                  </c:pt>
                  <c:pt idx="1" c:formatCode="General">
                    <c:v>黒字額</c:v>
                  </c:pt>
                  <c:pt idx="2" c:formatCode="General">
                    <c:v>赤字額</c:v>
                  </c:pt>
                  <c:pt idx="3" c:formatCode="General">
                    <c:v>黒字額</c:v>
                  </c:pt>
                  <c:pt idx="4" c:formatCode="General">
                    <c:v>赤字額</c:v>
                  </c:pt>
                  <c:pt idx="5" c:formatCode="General">
                    <c:v>黒字額</c:v>
                  </c:pt>
                  <c:pt idx="6" c:formatCode="General">
                    <c:v>赤字額</c:v>
                  </c:pt>
                  <c:pt idx="7" c:formatCode="General">
                    <c:v>黒字額</c:v>
                  </c:pt>
                  <c:pt idx="8" c:formatCode="General">
                    <c:v>赤字額</c:v>
                  </c:pt>
                  <c:pt idx="9" c:formatCode="General">
                    <c:v>黒字額</c:v>
                  </c:pt>
                </c:lvl>
                <c:lvl>
                  <c:pt idx="0" c:formatCode="General">
                    <c:v>H28</c:v>
                  </c:pt>
                  <c:pt idx="2" c:formatCode="General">
                    <c:v>H29</c:v>
                  </c:pt>
                  <c:pt idx="4" c:formatCode="General">
                    <c:v>H30</c:v>
                  </c:pt>
                  <c:pt idx="6" c:formatCode="General">
                    <c:v>R01</c:v>
                  </c:pt>
                  <c:pt idx="8" c:formatCode="General">
                    <c:v>R02</c:v>
                  </c:pt>
                </c:lvl>
              </c:multiLvlStrCache>
            </c:multiLvlStrRef>
          </c:cat>
          <c:val>
            <c:numRef>
              <c:f>データシート!$B$30:$K$30</c:f>
              <c:numCache>
                <c:formatCode>General</c:formatCode>
                <c:ptCount val="10"/>
                <c:pt idx="0" c:formatCode="General">
                  <c:v>0</c:v>
                </c:pt>
                <c:pt idx="1" c:formatCode="General">
                  <c:v>0</c:v>
                </c:pt>
                <c:pt idx="2" c:formatCode="General">
                  <c:v>0</c:v>
                </c:pt>
                <c:pt idx="3" c:formatCode="General">
                  <c:v>0</c:v>
                </c:pt>
                <c:pt idx="4" c:formatCode="General">
                  <c:v>0</c:v>
                </c:pt>
                <c:pt idx="5" c:formatCode="General">
                  <c:v>0</c:v>
                </c:pt>
                <c:pt idx="6" c:formatCode="General">
                  <c:v>0</c:v>
                </c:pt>
                <c:pt idx="7" c:formatCode="General">
                  <c:v>0</c:v>
                </c:pt>
                <c:pt idx="8" c:formatCode="General">
                  <c:v>0</c:v>
                </c:pt>
                <c:pt idx="9" c:formatCode="General">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dLbls>
            <c:delete val="1"/>
          </c:dLbls>
          <c:cat>
            <c:multiLvlStrRef>
              <c:f>データシート!$B$25:$K$26</c:f>
              <c:multiLvlStrCache>
                <c:ptCount val="10"/>
                <c:lvl>
                  <c:pt idx="0" c:formatCode="General">
                    <c:v>赤字額</c:v>
                  </c:pt>
                  <c:pt idx="1" c:formatCode="General">
                    <c:v>黒字額</c:v>
                  </c:pt>
                  <c:pt idx="2" c:formatCode="General">
                    <c:v>赤字額</c:v>
                  </c:pt>
                  <c:pt idx="3" c:formatCode="General">
                    <c:v>黒字額</c:v>
                  </c:pt>
                  <c:pt idx="4" c:formatCode="General">
                    <c:v>赤字額</c:v>
                  </c:pt>
                  <c:pt idx="5" c:formatCode="General">
                    <c:v>黒字額</c:v>
                  </c:pt>
                  <c:pt idx="6" c:formatCode="General">
                    <c:v>赤字額</c:v>
                  </c:pt>
                  <c:pt idx="7" c:formatCode="General">
                    <c:v>黒字額</c:v>
                  </c:pt>
                  <c:pt idx="8" c:formatCode="General">
                    <c:v>赤字額</c:v>
                  </c:pt>
                  <c:pt idx="9" c:formatCode="General">
                    <c:v>黒字額</c:v>
                  </c:pt>
                </c:lvl>
                <c:lvl>
                  <c:pt idx="0" c:formatCode="General">
                    <c:v>H28</c:v>
                  </c:pt>
                  <c:pt idx="2" c:formatCode="General">
                    <c:v>H29</c:v>
                  </c:pt>
                  <c:pt idx="4" c:formatCode="General">
                    <c:v>H30</c:v>
                  </c:pt>
                  <c:pt idx="6" c:formatCode="General">
                    <c:v>R01</c:v>
                  </c:pt>
                  <c:pt idx="8" c:formatCode="General">
                    <c:v>R02</c:v>
                  </c:pt>
                </c:lvl>
              </c:multiLvlStrCache>
            </c:multiLvlStrRef>
          </c:cat>
          <c:val>
            <c:numRef>
              <c:f>データシート!$B$31:$K$31</c:f>
              <c:numCache>
                <c:formatCode>General</c:formatCode>
                <c:ptCount val="10"/>
                <c:pt idx="0" c:formatCode="General">
                  <c:v>#N/A</c:v>
                </c:pt>
                <c:pt idx="1" c:formatCode="General">
                  <c:v>0.01</c:v>
                </c:pt>
                <c:pt idx="2" c:formatCode="General">
                  <c:v>#N/A</c:v>
                </c:pt>
                <c:pt idx="3" c:formatCode="General">
                  <c:v>0.01</c:v>
                </c:pt>
                <c:pt idx="4" c:formatCode="General">
                  <c:v>#N/A</c:v>
                </c:pt>
                <c:pt idx="5" c:formatCode="General">
                  <c:v>0.01</c:v>
                </c:pt>
                <c:pt idx="6" c:formatCode="General">
                  <c:v>#N/A</c:v>
                </c:pt>
                <c:pt idx="7" c:formatCode="General">
                  <c:v>0</c:v>
                </c:pt>
                <c:pt idx="8" c:formatCode="General">
                  <c:v>#N/A</c:v>
                </c:pt>
                <c:pt idx="9" c:formatCode="General">
                  <c:v>0</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dLbls>
            <c:delete val="1"/>
          </c:dLbls>
          <c:cat>
            <c:multiLvlStrRef>
              <c:f>データシート!$B$25:$K$26</c:f>
              <c:multiLvlStrCache>
                <c:ptCount val="10"/>
                <c:lvl>
                  <c:pt idx="0" c:formatCode="General">
                    <c:v>赤字額</c:v>
                  </c:pt>
                  <c:pt idx="1" c:formatCode="General">
                    <c:v>黒字額</c:v>
                  </c:pt>
                  <c:pt idx="2" c:formatCode="General">
                    <c:v>赤字額</c:v>
                  </c:pt>
                  <c:pt idx="3" c:formatCode="General">
                    <c:v>黒字額</c:v>
                  </c:pt>
                  <c:pt idx="4" c:formatCode="General">
                    <c:v>赤字額</c:v>
                  </c:pt>
                  <c:pt idx="5" c:formatCode="General">
                    <c:v>黒字額</c:v>
                  </c:pt>
                  <c:pt idx="6" c:formatCode="General">
                    <c:v>赤字額</c:v>
                  </c:pt>
                  <c:pt idx="7" c:formatCode="General">
                    <c:v>黒字額</c:v>
                  </c:pt>
                  <c:pt idx="8" c:formatCode="General">
                    <c:v>赤字額</c:v>
                  </c:pt>
                  <c:pt idx="9" c:formatCode="General">
                    <c:v>黒字額</c:v>
                  </c:pt>
                </c:lvl>
                <c:lvl>
                  <c:pt idx="0" c:formatCode="General">
                    <c:v>H28</c:v>
                  </c:pt>
                  <c:pt idx="2" c:formatCode="General">
                    <c:v>H29</c:v>
                  </c:pt>
                  <c:pt idx="4" c:formatCode="General">
                    <c:v>H30</c:v>
                  </c:pt>
                  <c:pt idx="6" c:formatCode="General">
                    <c:v>R01</c:v>
                  </c:pt>
                  <c:pt idx="8" c:formatCode="General">
                    <c:v>R02</c:v>
                  </c:pt>
                </c:lvl>
              </c:multiLvlStrCache>
            </c:multiLvlStrRef>
          </c:cat>
          <c:val>
            <c:numRef>
              <c:f>データシート!$B$32:$K$32</c:f>
              <c:numCache>
                <c:formatCode>General</c:formatCode>
                <c:ptCount val="10"/>
                <c:pt idx="0" c:formatCode="General">
                  <c:v>#N/A</c:v>
                </c:pt>
                <c:pt idx="1" c:formatCode="General">
                  <c:v>0.07</c:v>
                </c:pt>
                <c:pt idx="2" c:formatCode="General">
                  <c:v>#N/A</c:v>
                </c:pt>
                <c:pt idx="3" c:formatCode="General">
                  <c:v>0.17</c:v>
                </c:pt>
                <c:pt idx="4" c:formatCode="General">
                  <c:v>#N/A</c:v>
                </c:pt>
                <c:pt idx="5" c:formatCode="General">
                  <c:v>0.06</c:v>
                </c:pt>
                <c:pt idx="6" c:formatCode="General">
                  <c:v>#N/A</c:v>
                </c:pt>
                <c:pt idx="7" c:formatCode="General">
                  <c:v>0.05</c:v>
                </c:pt>
                <c:pt idx="8" c:formatCode="General">
                  <c:v>#N/A</c:v>
                </c:pt>
                <c:pt idx="9" c:formatCode="General">
                  <c:v>0.03</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dLbls>
            <c:delete val="1"/>
          </c:dLbls>
          <c:cat>
            <c:multiLvlStrRef>
              <c:f>データシート!$B$25:$K$26</c:f>
              <c:multiLvlStrCache>
                <c:ptCount val="10"/>
                <c:lvl>
                  <c:pt idx="0" c:formatCode="General">
                    <c:v>赤字額</c:v>
                  </c:pt>
                  <c:pt idx="1" c:formatCode="General">
                    <c:v>黒字額</c:v>
                  </c:pt>
                  <c:pt idx="2" c:formatCode="General">
                    <c:v>赤字額</c:v>
                  </c:pt>
                  <c:pt idx="3" c:formatCode="General">
                    <c:v>黒字額</c:v>
                  </c:pt>
                  <c:pt idx="4" c:formatCode="General">
                    <c:v>赤字額</c:v>
                  </c:pt>
                  <c:pt idx="5" c:formatCode="General">
                    <c:v>黒字額</c:v>
                  </c:pt>
                  <c:pt idx="6" c:formatCode="General">
                    <c:v>赤字額</c:v>
                  </c:pt>
                  <c:pt idx="7" c:formatCode="General">
                    <c:v>黒字額</c:v>
                  </c:pt>
                  <c:pt idx="8" c:formatCode="General">
                    <c:v>赤字額</c:v>
                  </c:pt>
                  <c:pt idx="9" c:formatCode="General">
                    <c:v>黒字額</c:v>
                  </c:pt>
                </c:lvl>
                <c:lvl>
                  <c:pt idx="0" c:formatCode="General">
                    <c:v>H28</c:v>
                  </c:pt>
                  <c:pt idx="2" c:formatCode="General">
                    <c:v>H29</c:v>
                  </c:pt>
                  <c:pt idx="4" c:formatCode="General">
                    <c:v>H30</c:v>
                  </c:pt>
                  <c:pt idx="6" c:formatCode="General">
                    <c:v>R01</c:v>
                  </c:pt>
                  <c:pt idx="8" c:formatCode="General">
                    <c:v>R02</c:v>
                  </c:pt>
                </c:lvl>
              </c:multiLvlStrCache>
            </c:multiLvlStrRef>
          </c:cat>
          <c:val>
            <c:numRef>
              <c:f>データシート!$B$33:$K$33</c:f>
              <c:numCache>
                <c:formatCode>General</c:formatCode>
                <c:ptCount val="10"/>
                <c:pt idx="0" c:formatCode="General">
                  <c:v>0</c:v>
                </c:pt>
                <c:pt idx="1" c:formatCode="General">
                  <c:v>0</c:v>
                </c:pt>
                <c:pt idx="2" c:formatCode="General">
                  <c:v>0</c:v>
                </c:pt>
                <c:pt idx="3" c:formatCode="General">
                  <c:v>0</c:v>
                </c:pt>
                <c:pt idx="4" c:formatCode="General">
                  <c:v>0</c:v>
                </c:pt>
                <c:pt idx="5" c:formatCode="General">
                  <c:v>0</c:v>
                </c:pt>
                <c:pt idx="6" c:formatCode="General">
                  <c:v>0</c:v>
                </c:pt>
                <c:pt idx="7" c:formatCode="General">
                  <c:v>0</c:v>
                </c:pt>
                <c:pt idx="8" c:formatCode="General">
                  <c:v>#N/A</c:v>
                </c:pt>
                <c:pt idx="9" c:formatCode="General">
                  <c:v>0.38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dLbls>
            <c:delete val="1"/>
          </c:dLbls>
          <c:cat>
            <c:multiLvlStrRef>
              <c:f>データシート!$B$25:$K$26</c:f>
              <c:multiLvlStrCache>
                <c:ptCount val="10"/>
                <c:lvl>
                  <c:pt idx="0" c:formatCode="General">
                    <c:v>赤字額</c:v>
                  </c:pt>
                  <c:pt idx="1" c:formatCode="General">
                    <c:v>黒字額</c:v>
                  </c:pt>
                  <c:pt idx="2" c:formatCode="General">
                    <c:v>赤字額</c:v>
                  </c:pt>
                  <c:pt idx="3" c:formatCode="General">
                    <c:v>黒字額</c:v>
                  </c:pt>
                  <c:pt idx="4" c:formatCode="General">
                    <c:v>赤字額</c:v>
                  </c:pt>
                  <c:pt idx="5" c:formatCode="General">
                    <c:v>黒字額</c:v>
                  </c:pt>
                  <c:pt idx="6" c:formatCode="General">
                    <c:v>赤字額</c:v>
                  </c:pt>
                  <c:pt idx="7" c:formatCode="General">
                    <c:v>黒字額</c:v>
                  </c:pt>
                  <c:pt idx="8" c:formatCode="General">
                    <c:v>赤字額</c:v>
                  </c:pt>
                  <c:pt idx="9" c:formatCode="General">
                    <c:v>黒字額</c:v>
                  </c:pt>
                </c:lvl>
                <c:lvl>
                  <c:pt idx="0" c:formatCode="General">
                    <c:v>H28</c:v>
                  </c:pt>
                  <c:pt idx="2" c:formatCode="General">
                    <c:v>H29</c:v>
                  </c:pt>
                  <c:pt idx="4" c:formatCode="General">
                    <c:v>H30</c:v>
                  </c:pt>
                  <c:pt idx="6" c:formatCode="General">
                    <c:v>R01</c:v>
                  </c:pt>
                  <c:pt idx="8" c:formatCode="General">
                    <c:v>R02</c:v>
                  </c:pt>
                </c:lvl>
              </c:multiLvlStrCache>
            </c:multiLvlStrRef>
          </c:cat>
          <c:val>
            <c:numRef>
              <c:f>データシート!$B$34:$K$34</c:f>
              <c:numCache>
                <c:formatCode>General</c:formatCode>
                <c:ptCount val="10"/>
                <c:pt idx="0" c:formatCode="General">
                  <c:v>#N/A</c:v>
                </c:pt>
                <c:pt idx="1" c:formatCode="General">
                  <c:v>5</c:v>
                </c:pt>
                <c:pt idx="2" c:formatCode="General">
                  <c:v>#N/A</c:v>
                </c:pt>
                <c:pt idx="3" c:formatCode="General">
                  <c:v>4.3</c:v>
                </c:pt>
                <c:pt idx="4" c:formatCode="General">
                  <c:v>#N/A</c:v>
                </c:pt>
                <c:pt idx="5" c:formatCode="General">
                  <c:v>5.14</c:v>
                </c:pt>
                <c:pt idx="6" c:formatCode="General">
                  <c:v>#N/A</c:v>
                </c:pt>
                <c:pt idx="7" c:formatCode="General">
                  <c:v>5.85</c:v>
                </c:pt>
                <c:pt idx="8" c:formatCode="General">
                  <c:v>#N/A</c:v>
                </c:pt>
                <c:pt idx="9" c:formatCode="General">
                  <c:v>6.18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dLbls>
            <c:delete val="1"/>
          </c:dLbls>
          <c:cat>
            <c:multiLvlStrRef>
              <c:f>データシート!$B$25:$K$26</c:f>
              <c:multiLvlStrCache>
                <c:ptCount val="10"/>
                <c:lvl>
                  <c:pt idx="0" c:formatCode="General">
                    <c:v>赤字額</c:v>
                  </c:pt>
                  <c:pt idx="1" c:formatCode="General">
                    <c:v>黒字額</c:v>
                  </c:pt>
                  <c:pt idx="2" c:formatCode="General">
                    <c:v>赤字額</c:v>
                  </c:pt>
                  <c:pt idx="3" c:formatCode="General">
                    <c:v>黒字額</c:v>
                  </c:pt>
                  <c:pt idx="4" c:formatCode="General">
                    <c:v>赤字額</c:v>
                  </c:pt>
                  <c:pt idx="5" c:formatCode="General">
                    <c:v>黒字額</c:v>
                  </c:pt>
                  <c:pt idx="6" c:formatCode="General">
                    <c:v>赤字額</c:v>
                  </c:pt>
                  <c:pt idx="7" c:formatCode="General">
                    <c:v>黒字額</c:v>
                  </c:pt>
                  <c:pt idx="8" c:formatCode="General">
                    <c:v>赤字額</c:v>
                  </c:pt>
                  <c:pt idx="9" c:formatCode="General">
                    <c:v>黒字額</c:v>
                  </c:pt>
                </c:lvl>
                <c:lvl>
                  <c:pt idx="0" c:formatCode="General">
                    <c:v>H28</c:v>
                  </c:pt>
                  <c:pt idx="2" c:formatCode="General">
                    <c:v>H29</c:v>
                  </c:pt>
                  <c:pt idx="4" c:formatCode="General">
                    <c:v>H30</c:v>
                  </c:pt>
                  <c:pt idx="6" c:formatCode="General">
                    <c:v>R01</c:v>
                  </c:pt>
                  <c:pt idx="8" c:formatCode="General">
                    <c:v>R02</c:v>
                  </c:pt>
                </c:lvl>
              </c:multiLvlStrCache>
            </c:multiLvlStrRef>
          </c:cat>
          <c:val>
            <c:numRef>
              <c:f>データシート!$B$35:$K$35</c:f>
              <c:numCache>
                <c:formatCode>General</c:formatCode>
                <c:ptCount val="10"/>
                <c:pt idx="0" c:formatCode="General">
                  <c:v>#N/A</c:v>
                </c:pt>
                <c:pt idx="1" c:formatCode="General">
                  <c:v>25.56</c:v>
                </c:pt>
                <c:pt idx="2" c:formatCode="General">
                  <c:v>#N/A</c:v>
                </c:pt>
                <c:pt idx="3" c:formatCode="General">
                  <c:v>26.41</c:v>
                </c:pt>
                <c:pt idx="4" c:formatCode="General">
                  <c:v>#N/A</c:v>
                </c:pt>
                <c:pt idx="5" c:formatCode="General">
                  <c:v>26.92</c:v>
                </c:pt>
                <c:pt idx="6" c:formatCode="General">
                  <c:v>#N/A</c:v>
                </c:pt>
                <c:pt idx="7" c:formatCode="General">
                  <c:v>27.55</c:v>
                </c:pt>
                <c:pt idx="8" c:formatCode="General">
                  <c:v>#N/A</c:v>
                </c:pt>
                <c:pt idx="9" c:formatCode="General">
                  <c:v>26.37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dLbls>
            <c:delete val="1"/>
          </c:dLbls>
          <c:cat>
            <c:multiLvlStrRef>
              <c:f>データシート!$B$25:$K$26</c:f>
              <c:multiLvlStrCache>
                <c:ptCount val="10"/>
                <c:lvl>
                  <c:pt idx="0" c:formatCode="General">
                    <c:v>赤字額</c:v>
                  </c:pt>
                  <c:pt idx="1" c:formatCode="General">
                    <c:v>黒字額</c:v>
                  </c:pt>
                  <c:pt idx="2" c:formatCode="General">
                    <c:v>赤字額</c:v>
                  </c:pt>
                  <c:pt idx="3" c:formatCode="General">
                    <c:v>黒字額</c:v>
                  </c:pt>
                  <c:pt idx="4" c:formatCode="General">
                    <c:v>赤字額</c:v>
                  </c:pt>
                  <c:pt idx="5" c:formatCode="General">
                    <c:v>黒字額</c:v>
                  </c:pt>
                  <c:pt idx="6" c:formatCode="General">
                    <c:v>赤字額</c:v>
                  </c:pt>
                  <c:pt idx="7" c:formatCode="General">
                    <c:v>黒字額</c:v>
                  </c:pt>
                  <c:pt idx="8" c:formatCode="General">
                    <c:v>赤字額</c:v>
                  </c:pt>
                  <c:pt idx="9" c:formatCode="General">
                    <c:v>黒字額</c:v>
                  </c:pt>
                </c:lvl>
                <c:lvl>
                  <c:pt idx="0" c:formatCode="General">
                    <c:v>H28</c:v>
                  </c:pt>
                  <c:pt idx="2" c:formatCode="General">
                    <c:v>H29</c:v>
                  </c:pt>
                  <c:pt idx="4" c:formatCode="General">
                    <c:v>H30</c:v>
                  </c:pt>
                  <c:pt idx="6" c:formatCode="General">
                    <c:v>R01</c:v>
                  </c:pt>
                  <c:pt idx="8" c:formatCode="General">
                    <c:v>R02</c:v>
                  </c:pt>
                </c:lvl>
              </c:multiLvlStrCache>
            </c:multiLvlStrRef>
          </c:cat>
          <c:val>
            <c:numRef>
              <c:f>データシート!$B$36:$K$36</c:f>
              <c:numCache>
                <c:formatCode>General</c:formatCode>
                <c:ptCount val="10"/>
                <c:pt idx="0" c:formatCode="General">
                  <c:v>12.74</c:v>
                </c:pt>
                <c:pt idx="1" c:formatCode="General">
                  <c:v>#N/A</c:v>
                </c:pt>
                <c:pt idx="2" c:formatCode="General">
                  <c:v>14.55</c:v>
                </c:pt>
                <c:pt idx="3" c:formatCode="General">
                  <c:v>#N/A</c:v>
                </c:pt>
                <c:pt idx="4" c:formatCode="General">
                  <c:v>13.99</c:v>
                </c:pt>
                <c:pt idx="5" c:formatCode="General">
                  <c:v>#N/A</c:v>
                </c:pt>
                <c:pt idx="6" c:formatCode="General">
                  <c:v>12.94</c:v>
                </c:pt>
                <c:pt idx="7" c:formatCode="General">
                  <c:v>#N/A</c:v>
                </c:pt>
                <c:pt idx="8" c:formatCode="General">
                  <c:v>9.77</c:v>
                </c:pt>
                <c:pt idx="9" c:formatCode="General">
                  <c:v>#N/A</c:v>
                </c:pt>
              </c:numCache>
            </c:numRef>
          </c:val>
        </c:ser>
        <c:dLbls>
          <c:showLegendKey val="0"/>
          <c:showVal val="0"/>
          <c:showCatName val="0"/>
          <c:showSerName val="0"/>
          <c:showPercent val="0"/>
          <c:showBubbleSize val="0"/>
        </c:dLbls>
        <c:gapWidth val="150"/>
        <c:overlap val="100"/>
        <c:axId val="136806400"/>
        <c:axId val="136807936"/>
      </c:barChart>
      <c:catAx>
        <c:axId val="136806400"/>
        <c:scaling>
          <c:orientation val="minMax"/>
        </c:scaling>
        <c:delete val="0"/>
        <c:axPos val="b"/>
        <c:numFmt formatCode="General" sourceLinked="1"/>
        <c:majorTickMark val="none"/>
        <c:minorTickMark val="none"/>
        <c:tickLblPos val="low"/>
        <c:spPr>
          <a:ln w="3175" cap="flat" cmpd="sng" algn="ctr">
            <a:solidFill>
              <a:srgbClr val="000000"/>
            </a:solidFill>
            <a:prstDash val="solid"/>
            <a:round/>
          </a:ln>
        </c:spPr>
        <c:txPr>
          <a:bodyPr rot="0" spcFirstLastPara="0" vertOverflow="ellipsis" vert="wordArtVertRtl" wrap="square" anchor="ctr" anchorCtr="1"/>
          <a:lstStyle/>
          <a:p>
            <a:pPr>
              <a:defRPr lang="ja-JP" sz="1400" b="1" i="0" u="none" strike="noStrike" kern="1200"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crossAx val="136807936"/>
        <c:crosses val="autoZero"/>
        <c:auto val="1"/>
        <c:lblAlgn val="ctr"/>
        <c:lblOffset val="100"/>
        <c:tickLblSkip val="1"/>
        <c:noMultiLvlLbl val="0"/>
      </c:catAx>
      <c:valAx>
        <c:axId val="136807936"/>
        <c:scaling>
          <c:orientation val="minMax"/>
        </c:scaling>
        <c:delete val="0"/>
        <c:axPos val="l"/>
        <c:majorGridlines>
          <c:spPr>
            <a:ln w="3175" cap="flat" cmpd="sng" algn="ctr">
              <a:solidFill>
                <a:srgbClr val="000000"/>
              </a:solidFill>
              <a:prstDash val="solid"/>
              <a:round/>
            </a:ln>
          </c:spPr>
        </c:majorGridlines>
        <c:numFmt formatCode="0.00_ " sourceLinked="0"/>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ja-JP" sz="1400" b="0" i="0" u="none" strike="noStrike" kern="1200"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crossAx val="136806400"/>
        <c:crosses val="autoZero"/>
        <c:crossBetween val="between"/>
      </c:valAx>
      <c:spPr>
        <a:solidFill>
          <a:schemeClr val="bg1"/>
        </a:solidFill>
        <a:ln w="25400">
          <a:noFill/>
        </a:ln>
      </c:spPr>
    </c:plotArea>
    <c:plotVisOnly val="1"/>
    <c:dispBlanksAs val="zero"/>
    <c:showDLblsOverMax val="0"/>
  </c:chart>
  <c:spPr>
    <a:noFill/>
    <a:ln w="9525" cap="flat" cmpd="sng" algn="ctr">
      <a:noFill/>
      <a:prstDash val="solid"/>
      <a:round/>
    </a:ln>
  </c:spPr>
  <c:txPr>
    <a:bodyPr/>
    <a:lstStyle/>
    <a:p>
      <a:pPr>
        <a:defRPr lang="ja-JP" sz="1400" b="1" i="0" u="none" strike="noStrike"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564459383658992"/>
          <c:y val="0.0879765395894428"/>
          <c:w val="0.903563171368442"/>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dLbls>
            <c:delete val="1"/>
          </c:dLbls>
          <c:cat>
            <c:multiLvlStrRef>
              <c:f>データシート!$B$40:$P$41</c:f>
              <c:multiLvlStrCache>
                <c:ptCount val="15"/>
                <c:lvl>
                  <c:pt idx="0" c:formatCode="General">
                    <c:v>元利償還金等</c:v>
                  </c:pt>
                  <c:pt idx="2" c:formatCode="General">
                    <c:v>算入公債費等</c:v>
                  </c:pt>
                  <c:pt idx="3" c:formatCode="General">
                    <c:v>元利償還金等</c:v>
                  </c:pt>
                  <c:pt idx="5" c:formatCode="General">
                    <c:v>算入公債費等</c:v>
                  </c:pt>
                  <c:pt idx="6" c:formatCode="General">
                    <c:v>元利償還金等</c:v>
                  </c:pt>
                  <c:pt idx="8" c:formatCode="General">
                    <c:v>算入公債費等</c:v>
                  </c:pt>
                  <c:pt idx="9" c:formatCode="General">
                    <c:v>元利償還金等</c:v>
                  </c:pt>
                  <c:pt idx="11" c:formatCode="General">
                    <c:v>算入公債費等</c:v>
                  </c:pt>
                  <c:pt idx="12" c:formatCode="General">
                    <c:v>元利償還金等</c:v>
                  </c:pt>
                  <c:pt idx="14" c:formatCode="General">
                    <c:v>算入公債費等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データシート!$B$42:$P$42</c:f>
              <c:numCache>
                <c:formatCode>General</c:formatCode>
                <c:ptCount val="15"/>
                <c:pt idx="2" c:formatCode="General">
                  <c:v>782</c:v>
                </c:pt>
                <c:pt idx="5" c:formatCode="General">
                  <c:v>792</c:v>
                </c:pt>
                <c:pt idx="8" c:formatCode="General">
                  <c:v>795</c:v>
                </c:pt>
                <c:pt idx="11" c:formatCode="General">
                  <c:v>718</c:v>
                </c:pt>
                <c:pt idx="14" c:formatCode="General">
                  <c:v>722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dLbls>
            <c:delete val="1"/>
          </c:dLbls>
          <c:cat>
            <c:multiLvlStrRef>
              <c:f>データシート!$B$40:$P$41</c:f>
              <c:multiLvlStrCache>
                <c:ptCount val="15"/>
                <c:lvl>
                  <c:pt idx="0" c:formatCode="General">
                    <c:v>元利償還金等</c:v>
                  </c:pt>
                  <c:pt idx="2" c:formatCode="General">
                    <c:v>算入公債費等</c:v>
                  </c:pt>
                  <c:pt idx="3" c:formatCode="General">
                    <c:v>元利償還金等</c:v>
                  </c:pt>
                  <c:pt idx="5" c:formatCode="General">
                    <c:v>算入公債費等</c:v>
                  </c:pt>
                  <c:pt idx="6" c:formatCode="General">
                    <c:v>元利償還金等</c:v>
                  </c:pt>
                  <c:pt idx="8" c:formatCode="General">
                    <c:v>算入公債費等</c:v>
                  </c:pt>
                  <c:pt idx="9" c:formatCode="General">
                    <c:v>元利償還金等</c:v>
                  </c:pt>
                  <c:pt idx="11" c:formatCode="General">
                    <c:v>算入公債費等</c:v>
                  </c:pt>
                  <c:pt idx="12" c:formatCode="General">
                    <c:v>元利償還金等</c:v>
                  </c:pt>
                  <c:pt idx="14" c:formatCode="General">
                    <c:v>算入公債費等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データシート!$B$43:$P$43</c:f>
              <c:numCache>
                <c:formatCode>General</c:formatCode>
                <c:ptCount val="15"/>
                <c:pt idx="0" c:formatCode="General">
                  <c:v>1</c:v>
                </c:pt>
                <c:pt idx="3" c:formatCode="General">
                  <c:v>0</c:v>
                </c:pt>
                <c:pt idx="6" c:formatCode="General">
                  <c:v>0</c:v>
                </c:pt>
                <c:pt idx="9" c:formatCode="General">
                  <c:v>0</c:v>
                </c:pt>
                <c:pt idx="12" c:formatCode="General">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dLbls>
            <c:delete val="1"/>
          </c:dLbls>
          <c:cat>
            <c:multiLvlStrRef>
              <c:f>データシート!$B$40:$P$41</c:f>
              <c:multiLvlStrCache>
                <c:ptCount val="15"/>
                <c:lvl>
                  <c:pt idx="0" c:formatCode="General">
                    <c:v>元利償還金等</c:v>
                  </c:pt>
                  <c:pt idx="2" c:formatCode="General">
                    <c:v>算入公債費等</c:v>
                  </c:pt>
                  <c:pt idx="3" c:formatCode="General">
                    <c:v>元利償還金等</c:v>
                  </c:pt>
                  <c:pt idx="5" c:formatCode="General">
                    <c:v>算入公債費等</c:v>
                  </c:pt>
                  <c:pt idx="6" c:formatCode="General">
                    <c:v>元利償還金等</c:v>
                  </c:pt>
                  <c:pt idx="8" c:formatCode="General">
                    <c:v>算入公債費等</c:v>
                  </c:pt>
                  <c:pt idx="9" c:formatCode="General">
                    <c:v>元利償還金等</c:v>
                  </c:pt>
                  <c:pt idx="11" c:formatCode="General">
                    <c:v>算入公債費等</c:v>
                  </c:pt>
                  <c:pt idx="12" c:formatCode="General">
                    <c:v>元利償還金等</c:v>
                  </c:pt>
                  <c:pt idx="14" c:formatCode="General">
                    <c:v>算入公債費等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データシート!$B$44:$P$44</c:f>
              <c:numCache>
                <c:formatCode>General</c:formatCode>
                <c:ptCount val="15"/>
                <c:pt idx="0" c:formatCode="General">
                  <c:v>0</c:v>
                </c:pt>
                <c:pt idx="3" c:formatCode="General">
                  <c:v>0</c:v>
                </c:pt>
                <c:pt idx="6" c:formatCode="General">
                  <c:v>0</c:v>
                </c:pt>
                <c:pt idx="9" c:formatCode="General">
                  <c:v>0</c:v>
                </c:pt>
                <c:pt idx="12" c:formatCode="General">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dLbls>
            <c:delete val="1"/>
          </c:dLbls>
          <c:cat>
            <c:multiLvlStrRef>
              <c:f>データシート!$B$40:$P$41</c:f>
              <c:multiLvlStrCache>
                <c:ptCount val="15"/>
                <c:lvl>
                  <c:pt idx="0" c:formatCode="General">
                    <c:v>元利償還金等</c:v>
                  </c:pt>
                  <c:pt idx="2" c:formatCode="General">
                    <c:v>算入公債費等</c:v>
                  </c:pt>
                  <c:pt idx="3" c:formatCode="General">
                    <c:v>元利償還金等</c:v>
                  </c:pt>
                  <c:pt idx="5" c:formatCode="General">
                    <c:v>算入公債費等</c:v>
                  </c:pt>
                  <c:pt idx="6" c:formatCode="General">
                    <c:v>元利償還金等</c:v>
                  </c:pt>
                  <c:pt idx="8" c:formatCode="General">
                    <c:v>算入公債費等</c:v>
                  </c:pt>
                  <c:pt idx="9" c:formatCode="General">
                    <c:v>元利償還金等</c:v>
                  </c:pt>
                  <c:pt idx="11" c:formatCode="General">
                    <c:v>算入公債費等</c:v>
                  </c:pt>
                  <c:pt idx="12" c:formatCode="General">
                    <c:v>元利償還金等</c:v>
                  </c:pt>
                  <c:pt idx="14" c:formatCode="General">
                    <c:v>算入公債費等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データシート!$B$45:$P$45</c:f>
              <c:numCache>
                <c:formatCode>General</c:formatCode>
                <c:ptCount val="15"/>
                <c:pt idx="0" c:formatCode="General">
                  <c:v>50</c:v>
                </c:pt>
                <c:pt idx="3" c:formatCode="General">
                  <c:v>75</c:v>
                </c:pt>
                <c:pt idx="6" c:formatCode="General">
                  <c:v>46</c:v>
                </c:pt>
                <c:pt idx="9" c:formatCode="General">
                  <c:v>53</c:v>
                </c:pt>
                <c:pt idx="12" c:formatCode="General">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dLbls>
            <c:delete val="1"/>
          </c:dLbls>
          <c:cat>
            <c:multiLvlStrRef>
              <c:f>データシート!$B$40:$P$41</c:f>
              <c:multiLvlStrCache>
                <c:ptCount val="15"/>
                <c:lvl>
                  <c:pt idx="0" c:formatCode="General">
                    <c:v>元利償還金等</c:v>
                  </c:pt>
                  <c:pt idx="2" c:formatCode="General">
                    <c:v>算入公債費等</c:v>
                  </c:pt>
                  <c:pt idx="3" c:formatCode="General">
                    <c:v>元利償還金等</c:v>
                  </c:pt>
                  <c:pt idx="5" c:formatCode="General">
                    <c:v>算入公債費等</c:v>
                  </c:pt>
                  <c:pt idx="6" c:formatCode="General">
                    <c:v>元利償還金等</c:v>
                  </c:pt>
                  <c:pt idx="8" c:formatCode="General">
                    <c:v>算入公債費等</c:v>
                  </c:pt>
                  <c:pt idx="9" c:formatCode="General">
                    <c:v>元利償還金等</c:v>
                  </c:pt>
                  <c:pt idx="11" c:formatCode="General">
                    <c:v>算入公債費等</c:v>
                  </c:pt>
                  <c:pt idx="12" c:formatCode="General">
                    <c:v>元利償還金等</c:v>
                  </c:pt>
                  <c:pt idx="14" c:formatCode="General">
                    <c:v>算入公債費等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データシート!$B$46:$P$46</c:f>
              <c:numCache>
                <c:formatCode>General</c:formatCode>
                <c:ptCount val="15"/>
                <c:pt idx="0" c:formatCode="General">
                  <c:v>169</c:v>
                </c:pt>
                <c:pt idx="3" c:formatCode="General">
                  <c:v>171</c:v>
                </c:pt>
                <c:pt idx="6" c:formatCode="General">
                  <c:v>176</c:v>
                </c:pt>
                <c:pt idx="9" c:formatCode="General">
                  <c:v>186</c:v>
                </c:pt>
                <c:pt idx="12" c:formatCode="General">
                  <c:v>117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dLbls>
            <c:delete val="1"/>
          </c:dLbls>
          <c:cat>
            <c:multiLvlStrRef>
              <c:f>データシート!$B$40:$P$41</c:f>
              <c:multiLvlStrCache>
                <c:ptCount val="15"/>
                <c:lvl>
                  <c:pt idx="0" c:formatCode="General">
                    <c:v>元利償還金等</c:v>
                  </c:pt>
                  <c:pt idx="2" c:formatCode="General">
                    <c:v>算入公債費等</c:v>
                  </c:pt>
                  <c:pt idx="3" c:formatCode="General">
                    <c:v>元利償還金等</c:v>
                  </c:pt>
                  <c:pt idx="5" c:formatCode="General">
                    <c:v>算入公債費等</c:v>
                  </c:pt>
                  <c:pt idx="6" c:formatCode="General">
                    <c:v>元利償還金等</c:v>
                  </c:pt>
                  <c:pt idx="8" c:formatCode="General">
                    <c:v>算入公債費等</c:v>
                  </c:pt>
                  <c:pt idx="9" c:formatCode="General">
                    <c:v>元利償還金等</c:v>
                  </c:pt>
                  <c:pt idx="11" c:formatCode="General">
                    <c:v>算入公債費等</c:v>
                  </c:pt>
                  <c:pt idx="12" c:formatCode="General">
                    <c:v>元利償還金等</c:v>
                  </c:pt>
                  <c:pt idx="14" c:formatCode="General">
                    <c:v>算入公債費等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データシート!$B$47:$P$47</c:f>
              <c:numCache>
                <c:formatCode>General</c:formatCode>
                <c:ptCount val="15"/>
                <c:pt idx="0" c:formatCode="General">
                  <c:v>0</c:v>
                </c:pt>
                <c:pt idx="3" c:formatCode="General">
                  <c:v>0</c:v>
                </c:pt>
                <c:pt idx="6" c:formatCode="General">
                  <c:v>0</c:v>
                </c:pt>
                <c:pt idx="9" c:formatCode="General">
                  <c:v>0</c:v>
                </c:pt>
                <c:pt idx="12" c:formatCode="General">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dLbls>
            <c:delete val="1"/>
          </c:dLbls>
          <c:cat>
            <c:multiLvlStrRef>
              <c:f>データシート!$B$40:$P$41</c:f>
              <c:multiLvlStrCache>
                <c:ptCount val="15"/>
                <c:lvl>
                  <c:pt idx="0" c:formatCode="General">
                    <c:v>元利償還金等</c:v>
                  </c:pt>
                  <c:pt idx="2" c:formatCode="General">
                    <c:v>算入公債費等</c:v>
                  </c:pt>
                  <c:pt idx="3" c:formatCode="General">
                    <c:v>元利償還金等</c:v>
                  </c:pt>
                  <c:pt idx="5" c:formatCode="General">
                    <c:v>算入公債費等</c:v>
                  </c:pt>
                  <c:pt idx="6" c:formatCode="General">
                    <c:v>元利償還金等</c:v>
                  </c:pt>
                  <c:pt idx="8" c:formatCode="General">
                    <c:v>算入公債費等</c:v>
                  </c:pt>
                  <c:pt idx="9" c:formatCode="General">
                    <c:v>元利償還金等</c:v>
                  </c:pt>
                  <c:pt idx="11" c:formatCode="General">
                    <c:v>算入公債費等</c:v>
                  </c:pt>
                  <c:pt idx="12" c:formatCode="General">
                    <c:v>元利償還金等</c:v>
                  </c:pt>
                  <c:pt idx="14" c:formatCode="General">
                    <c:v>算入公債費等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データシート!$B$48:$P$48</c:f>
              <c:numCache>
                <c:formatCode>General</c:formatCode>
                <c:ptCount val="15"/>
                <c:pt idx="0" c:formatCode="General">
                  <c:v>0</c:v>
                </c:pt>
                <c:pt idx="3" c:formatCode="General">
                  <c:v>0</c:v>
                </c:pt>
                <c:pt idx="6" c:formatCode="General">
                  <c:v>0</c:v>
                </c:pt>
                <c:pt idx="9" c:formatCode="General">
                  <c:v>0</c:v>
                </c:pt>
                <c:pt idx="12" c:formatCode="General">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dLbls>
            <c:delete val="1"/>
          </c:dLbls>
          <c:cat>
            <c:multiLvlStrRef>
              <c:f>データシート!$B$40:$P$41</c:f>
              <c:multiLvlStrCache>
                <c:ptCount val="15"/>
                <c:lvl>
                  <c:pt idx="0" c:formatCode="General">
                    <c:v>元利償還金等</c:v>
                  </c:pt>
                  <c:pt idx="2" c:formatCode="General">
                    <c:v>算入公債費等</c:v>
                  </c:pt>
                  <c:pt idx="3" c:formatCode="General">
                    <c:v>元利償還金等</c:v>
                  </c:pt>
                  <c:pt idx="5" c:formatCode="General">
                    <c:v>算入公債費等</c:v>
                  </c:pt>
                  <c:pt idx="6" c:formatCode="General">
                    <c:v>元利償還金等</c:v>
                  </c:pt>
                  <c:pt idx="8" c:formatCode="General">
                    <c:v>算入公債費等</c:v>
                  </c:pt>
                  <c:pt idx="9" c:formatCode="General">
                    <c:v>元利償還金等</c:v>
                  </c:pt>
                  <c:pt idx="11" c:formatCode="General">
                    <c:v>算入公債費等</c:v>
                  </c:pt>
                  <c:pt idx="12" c:formatCode="General">
                    <c:v>元利償還金等</c:v>
                  </c:pt>
                  <c:pt idx="14" c:formatCode="General">
                    <c:v>算入公債費等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データシート!$B$49:$P$49</c:f>
              <c:numCache>
                <c:formatCode>General</c:formatCode>
                <c:ptCount val="15"/>
                <c:pt idx="0" c:formatCode="General">
                  <c:v>1016</c:v>
                </c:pt>
                <c:pt idx="3" c:formatCode="General">
                  <c:v>1073</c:v>
                </c:pt>
                <c:pt idx="6" c:formatCode="General">
                  <c:v>1090</c:v>
                </c:pt>
                <c:pt idx="9" c:formatCode="General">
                  <c:v>988</c:v>
                </c:pt>
                <c:pt idx="12" c:formatCode="General">
                  <c:v>985</c:v>
                </c:pt>
              </c:numCache>
            </c:numRef>
          </c:val>
        </c:ser>
        <c:dLbls>
          <c:showLegendKey val="0"/>
          <c:showVal val="0"/>
          <c:showCatName val="0"/>
          <c:showSerName val="0"/>
          <c:showPercent val="0"/>
          <c:showBubbleSize val="0"/>
        </c:dLbls>
        <c:gapWidth val="100"/>
        <c:overlap val="100"/>
        <c:axId val="136632576"/>
        <c:axId val="136724864"/>
      </c:barChart>
      <c:lineChart>
        <c:grouping val="standard"/>
        <c:varyColors val="0"/>
        <c:ser>
          <c:idx val="8"/>
          <c:order val="8"/>
          <c:tx>
            <c:strRef>
              <c:f>データシート!$A$50</c:f>
              <c:strCache>
                <c:ptCount val="1"/>
                <c:pt idx="0">
                  <c:v>実質公債費比率の分子</c:v>
                </c:pt>
              </c:strCache>
            </c:strRef>
          </c:tx>
          <c:spPr>
            <a:ln w="38100" cap="rnd" cmpd="sng" algn="ctr">
              <a:solidFill>
                <a:srgbClr val="FF0000"/>
              </a:solidFill>
              <a:prstDash val="solid"/>
              <a:round/>
            </a:ln>
          </c:spPr>
          <c:marker>
            <c:symbol val="circle"/>
            <c:size val="15"/>
            <c:spPr>
              <a:solidFill>
                <a:srgbClr val="FF0000"/>
              </a:solidFill>
              <a:ln w="6350" cap="flat" cmpd="sng" algn="ctr">
                <a:solidFill>
                  <a:srgbClr val="FF0000"/>
                </a:solidFill>
                <a:prstDash val="solid"/>
                <a:round/>
              </a:ln>
            </c:spPr>
          </c:marker>
          <c:dLbls>
            <c:delete val="1"/>
          </c:dLbls>
          <c:cat>
            <c:multiLvlStrRef>
              <c:f>データシート!$B$40:$P$41</c:f>
              <c:multiLvlStrCache>
                <c:ptCount val="15"/>
                <c:lvl>
                  <c:pt idx="0" c:formatCode="General">
                    <c:v>元利償還金等</c:v>
                  </c:pt>
                  <c:pt idx="2" c:formatCode="General">
                    <c:v>算入公債費等</c:v>
                  </c:pt>
                  <c:pt idx="3" c:formatCode="General">
                    <c:v>元利償還金等</c:v>
                  </c:pt>
                  <c:pt idx="5" c:formatCode="General">
                    <c:v>算入公債費等</c:v>
                  </c:pt>
                  <c:pt idx="6" c:formatCode="General">
                    <c:v>元利償還金等</c:v>
                  </c:pt>
                  <c:pt idx="8" c:formatCode="General">
                    <c:v>算入公債費等</c:v>
                  </c:pt>
                  <c:pt idx="9" c:formatCode="General">
                    <c:v>元利償還金等</c:v>
                  </c:pt>
                  <c:pt idx="11" c:formatCode="General">
                    <c:v>算入公債費等</c:v>
                  </c:pt>
                  <c:pt idx="12" c:formatCode="General">
                    <c:v>元利償還金等</c:v>
                  </c:pt>
                  <c:pt idx="14" c:formatCode="General">
                    <c:v>算入公債費等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データシート!$B$50:$P$50</c:f>
              <c:numCache>
                <c:formatCode>General</c:formatCode>
                <c:ptCount val="15"/>
                <c:pt idx="0" c:formatCode="General">
                  <c:v>#N/A</c:v>
                </c:pt>
                <c:pt idx="1" c:formatCode="General">
                  <c:v>454</c:v>
                </c:pt>
                <c:pt idx="2" c:formatCode="General">
                  <c:v>#N/A</c:v>
                </c:pt>
                <c:pt idx="3" c:formatCode="General">
                  <c:v>#N/A</c:v>
                </c:pt>
                <c:pt idx="4" c:formatCode="General">
                  <c:v>527</c:v>
                </c:pt>
                <c:pt idx="5" c:formatCode="General">
                  <c:v>#N/A</c:v>
                </c:pt>
                <c:pt idx="6" c:formatCode="General">
                  <c:v>#N/A</c:v>
                </c:pt>
                <c:pt idx="7" c:formatCode="General">
                  <c:v>517</c:v>
                </c:pt>
                <c:pt idx="8" c:formatCode="General">
                  <c:v>#N/A</c:v>
                </c:pt>
                <c:pt idx="9" c:formatCode="General">
                  <c:v>#N/A</c:v>
                </c:pt>
                <c:pt idx="10" c:formatCode="General">
                  <c:v>509</c:v>
                </c:pt>
                <c:pt idx="11" c:formatCode="General">
                  <c:v>#N/A</c:v>
                </c:pt>
                <c:pt idx="12" c:formatCode="General">
                  <c:v>#N/A</c:v>
                </c:pt>
                <c:pt idx="13" c:formatCode="General">
                  <c:v>444</c:v>
                </c:pt>
                <c:pt idx="14" c:formatCode="General">
                  <c:v>#N/A</c:v>
                </c:pt>
              </c:numCache>
            </c:numRef>
          </c:val>
          <c:smooth val="0"/>
        </c:ser>
        <c:dLbls>
          <c:showLegendKey val="0"/>
          <c:showVal val="0"/>
          <c:showCatName val="0"/>
          <c:showSerName val="0"/>
          <c:showPercent val="0"/>
          <c:showBubbleSize val="0"/>
        </c:dLbls>
        <c:marker val="1"/>
        <c:smooth val="0"/>
        <c:axId val="136632576"/>
        <c:axId val="136724864"/>
      </c:lineChart>
      <c:catAx>
        <c:axId val="136632576"/>
        <c:scaling>
          <c:orientation val="minMax"/>
        </c:scaling>
        <c:delete val="0"/>
        <c:axPos val="b"/>
        <c:numFmt formatCode="General" sourceLinked="1"/>
        <c:majorTickMark val="none"/>
        <c:minorTickMark val="none"/>
        <c:tickLblPos val="low"/>
        <c:spPr>
          <a:ln w="3175" cap="flat" cmpd="sng" algn="ctr">
            <a:solidFill>
              <a:srgbClr val="000000"/>
            </a:solidFill>
            <a:prstDash val="solid"/>
            <a:round/>
          </a:ln>
        </c:spPr>
        <c:txPr>
          <a:bodyPr rot="0" spcFirstLastPara="0" vertOverflow="ellipsis" vert="wordArtVertRtl" wrap="square" anchor="ctr" anchorCtr="1"/>
          <a:lstStyle/>
          <a:p>
            <a:pPr>
              <a:defRPr lang="ja-JP" sz="1400" b="1" i="0" u="none" strike="noStrike" kern="1200"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crossAx val="136724864"/>
        <c:crosses val="autoZero"/>
        <c:auto val="1"/>
        <c:lblAlgn val="ctr"/>
        <c:lblOffset val="100"/>
        <c:tickLblSkip val="1"/>
        <c:noMultiLvlLbl val="0"/>
      </c:catAx>
      <c:valAx>
        <c:axId val="136724864"/>
        <c:scaling>
          <c:orientation val="minMax"/>
        </c:scaling>
        <c:delete val="0"/>
        <c:axPos val="l"/>
        <c:majorGridlines>
          <c:spPr>
            <a:ln w="3175" cap="flat" cmpd="sng" algn="ctr">
              <a:solidFill>
                <a:srgbClr val="000000"/>
              </a:solidFill>
              <a:prstDash val="solid"/>
              <a:round/>
            </a:ln>
          </c:spPr>
        </c:majorGridlines>
        <c:numFmt formatCode="#,##0_ " sourceLinked="0"/>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ja-JP" sz="1400" b="0" i="0" u="none" strike="noStrike" kern="1200"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crossAx val="136632576"/>
        <c:crosses val="autoZero"/>
        <c:crossBetween val="between"/>
      </c:valAx>
      <c:spPr>
        <a:solidFill>
          <a:srgbClr val="FFFFFF"/>
        </a:solidFill>
        <a:ln w="25400">
          <a:noFill/>
        </a:ln>
      </c:spPr>
    </c:plotArea>
    <c:plotVisOnly val="1"/>
    <c:dispBlanksAs val="zero"/>
    <c:showDLblsOverMax val="0"/>
  </c:chart>
  <c:spPr>
    <a:noFill/>
    <a:ln w="9525" cap="flat" cmpd="sng" algn="ctr">
      <a:noFill/>
      <a:prstDash val="solid"/>
      <a:round/>
    </a:ln>
  </c:spPr>
  <c:txPr>
    <a:bodyPr/>
    <a:lstStyle/>
    <a:p>
      <a:pPr>
        <a:defRPr lang="ja-JP" sz="1400" b="1" i="0" u="none" strike="noStrike"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34691437095084"/>
          <c:y val="0.0862574330932376"/>
          <c:w val="0.864968848590896"/>
          <c:h val="0.589182127738554"/>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dLbls>
            <c:delete val="1"/>
          </c:dLbls>
          <c:cat>
            <c:multiLvlStrRef>
              <c:f>データシート!$B$54:$P$55</c:f>
              <c:multiLvlStrCache>
                <c:ptCount val="15"/>
                <c:lvl>
                  <c:pt idx="0" c:formatCode="General">
                    <c:v>将来負担額</c:v>
                  </c:pt>
                  <c:pt idx="2" c:formatCode="General">
                    <c:v>充当可能財源等</c:v>
                  </c:pt>
                  <c:pt idx="3" c:formatCode="General">
                    <c:v>将来負担額</c:v>
                  </c:pt>
                  <c:pt idx="5" c:formatCode="General">
                    <c:v>充当可能財源等</c:v>
                  </c:pt>
                  <c:pt idx="6" c:formatCode="General">
                    <c:v>将来負担額</c:v>
                  </c:pt>
                  <c:pt idx="8" c:formatCode="General">
                    <c:v>充当可能財源等</c:v>
                  </c:pt>
                  <c:pt idx="9" c:formatCode="General">
                    <c:v>将来負担額</c:v>
                  </c:pt>
                  <c:pt idx="11" c:formatCode="General">
                    <c:v>充当可能財源等</c:v>
                  </c:pt>
                  <c:pt idx="12" c:formatCode="General">
                    <c:v>将来負担額</c:v>
                  </c:pt>
                  <c:pt idx="14" c:formatCode="General">
                    <c:v>充当可能財源等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データシート!$B$56:$P$56</c:f>
              <c:numCache>
                <c:formatCode>General</c:formatCode>
                <c:ptCount val="15"/>
                <c:pt idx="2" c:formatCode="General">
                  <c:v>9040</c:v>
                </c:pt>
                <c:pt idx="5" c:formatCode="General">
                  <c:v>8900</c:v>
                </c:pt>
                <c:pt idx="8" c:formatCode="General">
                  <c:v>8813</c:v>
                </c:pt>
                <c:pt idx="11" c:formatCode="General">
                  <c:v>8679</c:v>
                </c:pt>
                <c:pt idx="14" c:formatCode="General">
                  <c:v>8651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dLbls>
            <c:delete val="1"/>
          </c:dLbls>
          <c:cat>
            <c:multiLvlStrRef>
              <c:f>データシート!$B$54:$P$55</c:f>
              <c:multiLvlStrCache>
                <c:ptCount val="15"/>
                <c:lvl>
                  <c:pt idx="0" c:formatCode="General">
                    <c:v>将来負担額</c:v>
                  </c:pt>
                  <c:pt idx="2" c:formatCode="General">
                    <c:v>充当可能財源等</c:v>
                  </c:pt>
                  <c:pt idx="3" c:formatCode="General">
                    <c:v>将来負担額</c:v>
                  </c:pt>
                  <c:pt idx="5" c:formatCode="General">
                    <c:v>充当可能財源等</c:v>
                  </c:pt>
                  <c:pt idx="6" c:formatCode="General">
                    <c:v>将来負担額</c:v>
                  </c:pt>
                  <c:pt idx="8" c:formatCode="General">
                    <c:v>充当可能財源等</c:v>
                  </c:pt>
                  <c:pt idx="9" c:formatCode="General">
                    <c:v>将来負担額</c:v>
                  </c:pt>
                  <c:pt idx="11" c:formatCode="General">
                    <c:v>充当可能財源等</c:v>
                  </c:pt>
                  <c:pt idx="12" c:formatCode="General">
                    <c:v>将来負担額</c:v>
                  </c:pt>
                  <c:pt idx="14" c:formatCode="General">
                    <c:v>充当可能財源等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データシート!$B$57:$P$57</c:f>
              <c:numCache>
                <c:formatCode>General</c:formatCode>
                <c:ptCount val="15"/>
                <c:pt idx="2" c:formatCode="General">
                  <c:v>320</c:v>
                </c:pt>
                <c:pt idx="5" c:formatCode="General">
                  <c:v>267</c:v>
                </c:pt>
                <c:pt idx="8" c:formatCode="General">
                  <c:v>213</c:v>
                </c:pt>
                <c:pt idx="11" c:formatCode="General">
                  <c:v>0</c:v>
                </c:pt>
                <c:pt idx="14" c:formatCode="General">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dLbls>
            <c:delete val="1"/>
          </c:dLbls>
          <c:cat>
            <c:multiLvlStrRef>
              <c:f>データシート!$B$54:$P$55</c:f>
              <c:multiLvlStrCache>
                <c:ptCount val="15"/>
                <c:lvl>
                  <c:pt idx="0" c:formatCode="General">
                    <c:v>将来負担額</c:v>
                  </c:pt>
                  <c:pt idx="2" c:formatCode="General">
                    <c:v>充当可能財源等</c:v>
                  </c:pt>
                  <c:pt idx="3" c:formatCode="General">
                    <c:v>将来負担額</c:v>
                  </c:pt>
                  <c:pt idx="5" c:formatCode="General">
                    <c:v>充当可能財源等</c:v>
                  </c:pt>
                  <c:pt idx="6" c:formatCode="General">
                    <c:v>将来負担額</c:v>
                  </c:pt>
                  <c:pt idx="8" c:formatCode="General">
                    <c:v>充当可能財源等</c:v>
                  </c:pt>
                  <c:pt idx="9" c:formatCode="General">
                    <c:v>将来負担額</c:v>
                  </c:pt>
                  <c:pt idx="11" c:formatCode="General">
                    <c:v>充当可能財源等</c:v>
                  </c:pt>
                  <c:pt idx="12" c:formatCode="General">
                    <c:v>将来負担額</c:v>
                  </c:pt>
                  <c:pt idx="14" c:formatCode="General">
                    <c:v>充当可能財源等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データシート!$B$58:$P$58</c:f>
              <c:numCache>
                <c:formatCode>General</c:formatCode>
                <c:ptCount val="15"/>
                <c:pt idx="2" c:formatCode="General">
                  <c:v>1354</c:v>
                </c:pt>
                <c:pt idx="5" c:formatCode="General">
                  <c:v>1101</c:v>
                </c:pt>
                <c:pt idx="8" c:formatCode="General">
                  <c:v>1233</c:v>
                </c:pt>
                <c:pt idx="11" c:formatCode="General">
                  <c:v>1246</c:v>
                </c:pt>
                <c:pt idx="14" c:formatCode="General">
                  <c:v>1349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dLbls>
            <c:delete val="1"/>
          </c:dLbls>
          <c:cat>
            <c:multiLvlStrRef>
              <c:f>データシート!$B$54:$P$55</c:f>
              <c:multiLvlStrCache>
                <c:ptCount val="15"/>
                <c:lvl>
                  <c:pt idx="0" c:formatCode="General">
                    <c:v>将来負担額</c:v>
                  </c:pt>
                  <c:pt idx="2" c:formatCode="General">
                    <c:v>充当可能財源等</c:v>
                  </c:pt>
                  <c:pt idx="3" c:formatCode="General">
                    <c:v>将来負担額</c:v>
                  </c:pt>
                  <c:pt idx="5" c:formatCode="General">
                    <c:v>充当可能財源等</c:v>
                  </c:pt>
                  <c:pt idx="6" c:formatCode="General">
                    <c:v>将来負担額</c:v>
                  </c:pt>
                  <c:pt idx="8" c:formatCode="General">
                    <c:v>充当可能財源等</c:v>
                  </c:pt>
                  <c:pt idx="9" c:formatCode="General">
                    <c:v>将来負担額</c:v>
                  </c:pt>
                  <c:pt idx="11" c:formatCode="General">
                    <c:v>充当可能財源等</c:v>
                  </c:pt>
                  <c:pt idx="12" c:formatCode="General">
                    <c:v>将来負担額</c:v>
                  </c:pt>
                  <c:pt idx="14" c:formatCode="General">
                    <c:v>充当可能財源等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データシート!$B$59:$P$59</c:f>
              <c:numCache>
                <c:formatCode>General</c:formatCode>
                <c:ptCount val="15"/>
                <c:pt idx="0" c:formatCode="General">
                  <c:v>0</c:v>
                </c:pt>
                <c:pt idx="3" c:formatCode="General">
                  <c:v>0</c:v>
                </c:pt>
                <c:pt idx="6" c:formatCode="General">
                  <c:v>0</c:v>
                </c:pt>
                <c:pt idx="9" c:formatCode="General">
                  <c:v>0</c:v>
                </c:pt>
                <c:pt idx="12" c:formatCode="General">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dLbls>
            <c:delete val="1"/>
          </c:dLbls>
          <c:cat>
            <c:multiLvlStrRef>
              <c:f>データシート!$B$54:$P$55</c:f>
              <c:multiLvlStrCache>
                <c:ptCount val="15"/>
                <c:lvl>
                  <c:pt idx="0" c:formatCode="General">
                    <c:v>将来負担額</c:v>
                  </c:pt>
                  <c:pt idx="2" c:formatCode="General">
                    <c:v>充当可能財源等</c:v>
                  </c:pt>
                  <c:pt idx="3" c:formatCode="General">
                    <c:v>将来負担額</c:v>
                  </c:pt>
                  <c:pt idx="5" c:formatCode="General">
                    <c:v>充当可能財源等</c:v>
                  </c:pt>
                  <c:pt idx="6" c:formatCode="General">
                    <c:v>将来負担額</c:v>
                  </c:pt>
                  <c:pt idx="8" c:formatCode="General">
                    <c:v>充当可能財源等</c:v>
                  </c:pt>
                  <c:pt idx="9" c:formatCode="General">
                    <c:v>将来負担額</c:v>
                  </c:pt>
                  <c:pt idx="11" c:formatCode="General">
                    <c:v>充当可能財源等</c:v>
                  </c:pt>
                  <c:pt idx="12" c:formatCode="General">
                    <c:v>将来負担額</c:v>
                  </c:pt>
                  <c:pt idx="14" c:formatCode="General">
                    <c:v>充当可能財源等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データシート!$B$60:$P$60</c:f>
              <c:numCache>
                <c:formatCode>General</c:formatCode>
                <c:ptCount val="15"/>
                <c:pt idx="0" c:formatCode="General">
                  <c:v>0</c:v>
                </c:pt>
                <c:pt idx="3" c:formatCode="General">
                  <c:v>0</c:v>
                </c:pt>
                <c:pt idx="6" c:formatCode="General">
                  <c:v>0</c:v>
                </c:pt>
                <c:pt idx="9" c:formatCode="General">
                  <c:v>0</c:v>
                </c:pt>
                <c:pt idx="12" c:formatCode="General">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dLbls>
            <c:delete val="1"/>
          </c:dLbls>
          <c:cat>
            <c:multiLvlStrRef>
              <c:f>データシート!$B$54:$P$55</c:f>
              <c:multiLvlStrCache>
                <c:ptCount val="15"/>
                <c:lvl>
                  <c:pt idx="0" c:formatCode="General">
                    <c:v>将来負担額</c:v>
                  </c:pt>
                  <c:pt idx="2" c:formatCode="General">
                    <c:v>充当可能財源等</c:v>
                  </c:pt>
                  <c:pt idx="3" c:formatCode="General">
                    <c:v>将来負担額</c:v>
                  </c:pt>
                  <c:pt idx="5" c:formatCode="General">
                    <c:v>充当可能財源等</c:v>
                  </c:pt>
                  <c:pt idx="6" c:formatCode="General">
                    <c:v>将来負担額</c:v>
                  </c:pt>
                  <c:pt idx="8" c:formatCode="General">
                    <c:v>充当可能財源等</c:v>
                  </c:pt>
                  <c:pt idx="9" c:formatCode="General">
                    <c:v>将来負担額</c:v>
                  </c:pt>
                  <c:pt idx="11" c:formatCode="General">
                    <c:v>充当可能財源等</c:v>
                  </c:pt>
                  <c:pt idx="12" c:formatCode="General">
                    <c:v>将来負担額</c:v>
                  </c:pt>
                  <c:pt idx="14" c:formatCode="General">
                    <c:v>充当可能財源等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データシート!$B$61:$P$61</c:f>
              <c:numCache>
                <c:formatCode>General</c:formatCode>
                <c:ptCount val="15"/>
                <c:pt idx="0" c:formatCode="General">
                  <c:v>0</c:v>
                </c:pt>
                <c:pt idx="3" c:formatCode="General">
                  <c:v>0</c:v>
                </c:pt>
                <c:pt idx="6" c:formatCode="General">
                  <c:v>0</c:v>
                </c:pt>
                <c:pt idx="9" c:formatCode="General">
                  <c:v>0</c:v>
                </c:pt>
                <c:pt idx="12" c:formatCode="General">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dLbls>
            <c:delete val="1"/>
          </c:dLbls>
          <c:cat>
            <c:multiLvlStrRef>
              <c:f>データシート!$B$54:$P$55</c:f>
              <c:multiLvlStrCache>
                <c:ptCount val="15"/>
                <c:lvl>
                  <c:pt idx="0" c:formatCode="General">
                    <c:v>将来負担額</c:v>
                  </c:pt>
                  <c:pt idx="2" c:formatCode="General">
                    <c:v>充当可能財源等</c:v>
                  </c:pt>
                  <c:pt idx="3" c:formatCode="General">
                    <c:v>将来負担額</c:v>
                  </c:pt>
                  <c:pt idx="5" c:formatCode="General">
                    <c:v>充当可能財源等</c:v>
                  </c:pt>
                  <c:pt idx="6" c:formatCode="General">
                    <c:v>将来負担額</c:v>
                  </c:pt>
                  <c:pt idx="8" c:formatCode="General">
                    <c:v>充当可能財源等</c:v>
                  </c:pt>
                  <c:pt idx="9" c:formatCode="General">
                    <c:v>将来負担額</c:v>
                  </c:pt>
                  <c:pt idx="11" c:formatCode="General">
                    <c:v>充当可能財源等</c:v>
                  </c:pt>
                  <c:pt idx="12" c:formatCode="General">
                    <c:v>将来負担額</c:v>
                  </c:pt>
                  <c:pt idx="14" c:formatCode="General">
                    <c:v>充当可能財源等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データシート!$B$62:$P$62</c:f>
              <c:numCache>
                <c:formatCode>General</c:formatCode>
                <c:ptCount val="15"/>
                <c:pt idx="0" c:formatCode="General">
                  <c:v>845</c:v>
                </c:pt>
                <c:pt idx="3" c:formatCode="General">
                  <c:v>772</c:v>
                </c:pt>
                <c:pt idx="6" c:formatCode="General">
                  <c:v>796</c:v>
                </c:pt>
                <c:pt idx="9" c:formatCode="General">
                  <c:v>760</c:v>
                </c:pt>
                <c:pt idx="12" c:formatCode="General">
                  <c:v>698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dLbls>
            <c:delete val="1"/>
          </c:dLbls>
          <c:cat>
            <c:multiLvlStrRef>
              <c:f>データシート!$B$54:$P$55</c:f>
              <c:multiLvlStrCache>
                <c:ptCount val="15"/>
                <c:lvl>
                  <c:pt idx="0" c:formatCode="General">
                    <c:v>将来負担額</c:v>
                  </c:pt>
                  <c:pt idx="2" c:formatCode="General">
                    <c:v>充当可能財源等</c:v>
                  </c:pt>
                  <c:pt idx="3" c:formatCode="General">
                    <c:v>将来負担額</c:v>
                  </c:pt>
                  <c:pt idx="5" c:formatCode="General">
                    <c:v>充当可能財源等</c:v>
                  </c:pt>
                  <c:pt idx="6" c:formatCode="General">
                    <c:v>将来負担額</c:v>
                  </c:pt>
                  <c:pt idx="8" c:formatCode="General">
                    <c:v>充当可能財源等</c:v>
                  </c:pt>
                  <c:pt idx="9" c:formatCode="General">
                    <c:v>将来負担額</c:v>
                  </c:pt>
                  <c:pt idx="11" c:formatCode="General">
                    <c:v>充当可能財源等</c:v>
                  </c:pt>
                  <c:pt idx="12" c:formatCode="General">
                    <c:v>将来負担額</c:v>
                  </c:pt>
                  <c:pt idx="14" c:formatCode="General">
                    <c:v>充当可能財源等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データシート!$B$63:$P$63</c:f>
              <c:numCache>
                <c:formatCode>General</c:formatCode>
                <c:ptCount val="15"/>
                <c:pt idx="0" c:formatCode="General">
                  <c:v>640</c:v>
                </c:pt>
                <c:pt idx="3" c:formatCode="General">
                  <c:v>634</c:v>
                </c:pt>
                <c:pt idx="6" c:formatCode="General">
                  <c:v>717</c:v>
                </c:pt>
                <c:pt idx="9" c:formatCode="General">
                  <c:v>779</c:v>
                </c:pt>
                <c:pt idx="12" c:formatCode="General">
                  <c:v>896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dLbls>
            <c:delete val="1"/>
          </c:dLbls>
          <c:cat>
            <c:multiLvlStrRef>
              <c:f>データシート!$B$54:$P$55</c:f>
              <c:multiLvlStrCache>
                <c:ptCount val="15"/>
                <c:lvl>
                  <c:pt idx="0" c:formatCode="General">
                    <c:v>将来負担額</c:v>
                  </c:pt>
                  <c:pt idx="2" c:formatCode="General">
                    <c:v>充当可能財源等</c:v>
                  </c:pt>
                  <c:pt idx="3" c:formatCode="General">
                    <c:v>将来負担額</c:v>
                  </c:pt>
                  <c:pt idx="5" c:formatCode="General">
                    <c:v>充当可能財源等</c:v>
                  </c:pt>
                  <c:pt idx="6" c:formatCode="General">
                    <c:v>将来負担額</c:v>
                  </c:pt>
                  <c:pt idx="8" c:formatCode="General">
                    <c:v>充当可能財源等</c:v>
                  </c:pt>
                  <c:pt idx="9" c:formatCode="General">
                    <c:v>将来負担額</c:v>
                  </c:pt>
                  <c:pt idx="11" c:formatCode="General">
                    <c:v>充当可能財源等</c:v>
                  </c:pt>
                  <c:pt idx="12" c:formatCode="General">
                    <c:v>将来負担額</c:v>
                  </c:pt>
                  <c:pt idx="14" c:formatCode="General">
                    <c:v>充当可能財源等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データシート!$B$64:$P$64</c:f>
              <c:numCache>
                <c:formatCode>General</c:formatCode>
                <c:ptCount val="15"/>
                <c:pt idx="0" c:formatCode="General">
                  <c:v>3497</c:v>
                </c:pt>
                <c:pt idx="3" c:formatCode="General">
                  <c:v>3310</c:v>
                </c:pt>
                <c:pt idx="6" c:formatCode="General">
                  <c:v>3176</c:v>
                </c:pt>
                <c:pt idx="9" c:formatCode="General">
                  <c:v>3033</c:v>
                </c:pt>
                <c:pt idx="12" c:formatCode="General">
                  <c:v>2543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dLbls>
            <c:delete val="1"/>
          </c:dLbls>
          <c:cat>
            <c:multiLvlStrRef>
              <c:f>データシート!$B$54:$P$55</c:f>
              <c:multiLvlStrCache>
                <c:ptCount val="15"/>
                <c:lvl>
                  <c:pt idx="0" c:formatCode="General">
                    <c:v>将来負担額</c:v>
                  </c:pt>
                  <c:pt idx="2" c:formatCode="General">
                    <c:v>充当可能財源等</c:v>
                  </c:pt>
                  <c:pt idx="3" c:formatCode="General">
                    <c:v>将来負担額</c:v>
                  </c:pt>
                  <c:pt idx="5" c:formatCode="General">
                    <c:v>充当可能財源等</c:v>
                  </c:pt>
                  <c:pt idx="6" c:formatCode="General">
                    <c:v>将来負担額</c:v>
                  </c:pt>
                  <c:pt idx="8" c:formatCode="General">
                    <c:v>充当可能財源等</c:v>
                  </c:pt>
                  <c:pt idx="9" c:formatCode="General">
                    <c:v>将来負担額</c:v>
                  </c:pt>
                  <c:pt idx="11" c:formatCode="General">
                    <c:v>充当可能財源等</c:v>
                  </c:pt>
                  <c:pt idx="12" c:formatCode="General">
                    <c:v>将来負担額</c:v>
                  </c:pt>
                  <c:pt idx="14" c:formatCode="General">
                    <c:v>充当可能財源等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データシート!$B$65:$P$65</c:f>
              <c:numCache>
                <c:formatCode>General</c:formatCode>
                <c:ptCount val="15"/>
                <c:pt idx="0" c:formatCode="General">
                  <c:v>64</c:v>
                </c:pt>
                <c:pt idx="3" c:formatCode="General">
                  <c:v>64</c:v>
                </c:pt>
                <c:pt idx="6" c:formatCode="General">
                  <c:v>18</c:v>
                </c:pt>
                <c:pt idx="9" c:formatCode="General">
                  <c:v>18</c:v>
                </c:pt>
                <c:pt idx="12" c:formatCode="General">
                  <c:v>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dLbls>
            <c:delete val="1"/>
          </c:dLbls>
          <c:cat>
            <c:multiLvlStrRef>
              <c:f>データシート!$B$54:$P$55</c:f>
              <c:multiLvlStrCache>
                <c:ptCount val="15"/>
                <c:lvl>
                  <c:pt idx="0" c:formatCode="General">
                    <c:v>将来負担額</c:v>
                  </c:pt>
                  <c:pt idx="2" c:formatCode="General">
                    <c:v>充当可能財源等</c:v>
                  </c:pt>
                  <c:pt idx="3" c:formatCode="General">
                    <c:v>将来負担額</c:v>
                  </c:pt>
                  <c:pt idx="5" c:formatCode="General">
                    <c:v>充当可能財源等</c:v>
                  </c:pt>
                  <c:pt idx="6" c:formatCode="General">
                    <c:v>将来負担額</c:v>
                  </c:pt>
                  <c:pt idx="8" c:formatCode="General">
                    <c:v>充当可能財源等</c:v>
                  </c:pt>
                  <c:pt idx="9" c:formatCode="General">
                    <c:v>将来負担額</c:v>
                  </c:pt>
                  <c:pt idx="11" c:formatCode="General">
                    <c:v>充当可能財源等</c:v>
                  </c:pt>
                  <c:pt idx="12" c:formatCode="General">
                    <c:v>将来負担額</c:v>
                  </c:pt>
                  <c:pt idx="14" c:formatCode="General">
                    <c:v>充当可能財源等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データシート!$B$66:$P$66</c:f>
              <c:numCache>
                <c:formatCode>General</c:formatCode>
                <c:ptCount val="15"/>
                <c:pt idx="0" c:formatCode="General">
                  <c:v>11404</c:v>
                </c:pt>
                <c:pt idx="3" c:formatCode="General">
                  <c:v>10968</c:v>
                </c:pt>
                <c:pt idx="6" c:formatCode="General">
                  <c:v>10479</c:v>
                </c:pt>
                <c:pt idx="9" c:formatCode="General">
                  <c:v>9809</c:v>
                </c:pt>
                <c:pt idx="12" c:formatCode="General">
                  <c:v>9497</c:v>
                </c:pt>
              </c:numCache>
            </c:numRef>
          </c:val>
        </c:ser>
        <c:dLbls>
          <c:showLegendKey val="0"/>
          <c:showVal val="0"/>
          <c:showCatName val="0"/>
          <c:showSerName val="0"/>
          <c:showPercent val="0"/>
          <c:showBubbleSize val="0"/>
        </c:dLbls>
        <c:gapWidth val="100"/>
        <c:overlap val="100"/>
        <c:axId val="137185920"/>
        <c:axId val="137200384"/>
      </c:barChart>
      <c:lineChart>
        <c:grouping val="standard"/>
        <c:varyColors val="0"/>
        <c:ser>
          <c:idx val="11"/>
          <c:order val="11"/>
          <c:tx>
            <c:strRef>
              <c:f>データシート!$A$67</c:f>
              <c:strCache>
                <c:ptCount val="1"/>
                <c:pt idx="0">
                  <c:v>将来負担比率の分子</c:v>
                </c:pt>
              </c:strCache>
            </c:strRef>
          </c:tx>
          <c:spPr>
            <a:ln w="38100" cap="rnd" cmpd="sng" algn="ctr">
              <a:solidFill>
                <a:srgbClr val="FF0000"/>
              </a:solidFill>
              <a:prstDash val="solid"/>
              <a:round/>
            </a:ln>
          </c:spPr>
          <c:marker>
            <c:symbol val="circle"/>
            <c:size val="15"/>
            <c:spPr>
              <a:solidFill>
                <a:srgbClr val="FF0000"/>
              </a:solidFill>
              <a:ln w="38100" cap="flat" cmpd="sng" algn="ctr">
                <a:solidFill>
                  <a:srgbClr val="FF0000"/>
                </a:solidFill>
                <a:prstDash val="solid"/>
                <a:round/>
              </a:ln>
            </c:spPr>
          </c:marker>
          <c:dLbls>
            <c:delete val="1"/>
          </c:dLbls>
          <c:cat>
            <c:multiLvlStrRef>
              <c:f>データシート!$B$54:$P$55</c:f>
              <c:multiLvlStrCache>
                <c:ptCount val="15"/>
                <c:lvl>
                  <c:pt idx="0" c:formatCode="General">
                    <c:v>将来負担額</c:v>
                  </c:pt>
                  <c:pt idx="2" c:formatCode="General">
                    <c:v>充当可能財源等</c:v>
                  </c:pt>
                  <c:pt idx="3" c:formatCode="General">
                    <c:v>将来負担額</c:v>
                  </c:pt>
                  <c:pt idx="5" c:formatCode="General">
                    <c:v>充当可能財源等</c:v>
                  </c:pt>
                  <c:pt idx="6" c:formatCode="General">
                    <c:v>将来負担額</c:v>
                  </c:pt>
                  <c:pt idx="8" c:formatCode="General">
                    <c:v>充当可能財源等</c:v>
                  </c:pt>
                  <c:pt idx="9" c:formatCode="General">
                    <c:v>将来負担額</c:v>
                  </c:pt>
                  <c:pt idx="11" c:formatCode="General">
                    <c:v>充当可能財源等</c:v>
                  </c:pt>
                  <c:pt idx="12" c:formatCode="General">
                    <c:v>将来負担額</c:v>
                  </c:pt>
                  <c:pt idx="14" c:formatCode="General">
                    <c:v>充当可能財源等</c:v>
                  </c:pt>
                </c:lvl>
                <c:lvl>
                  <c:pt idx="0" c:formatCode="General">
                    <c:v>H28</c:v>
                  </c:pt>
                  <c:pt idx="3" c:formatCode="General">
                    <c:v>H29</c:v>
                  </c:pt>
                  <c:pt idx="6" c:formatCode="General">
                    <c:v>H30</c:v>
                  </c:pt>
                  <c:pt idx="9" c:formatCode="General">
                    <c:v>R01</c:v>
                  </c:pt>
                  <c:pt idx="12" c:formatCode="General">
                    <c:v>R02</c:v>
                  </c:pt>
                </c:lvl>
              </c:multiLvlStrCache>
            </c:multiLvlStrRef>
          </c:cat>
          <c:val>
            <c:numRef>
              <c:f>データシート!$B$67:$P$67</c:f>
              <c:numCache>
                <c:formatCode>General</c:formatCode>
                <c:ptCount val="15"/>
                <c:pt idx="0" c:formatCode="General">
                  <c:v>#N/A</c:v>
                </c:pt>
                <c:pt idx="1" c:formatCode="General">
                  <c:v>5736</c:v>
                </c:pt>
                <c:pt idx="2" c:formatCode="General">
                  <c:v>#N/A</c:v>
                </c:pt>
                <c:pt idx="3" c:formatCode="General">
                  <c:v>#N/A</c:v>
                </c:pt>
                <c:pt idx="4" c:formatCode="General">
                  <c:v>5481</c:v>
                </c:pt>
                <c:pt idx="5" c:formatCode="General">
                  <c:v>#N/A</c:v>
                </c:pt>
                <c:pt idx="6" c:formatCode="General">
                  <c:v>#N/A</c:v>
                </c:pt>
                <c:pt idx="7" c:formatCode="General">
                  <c:v>4927</c:v>
                </c:pt>
                <c:pt idx="8" c:formatCode="General">
                  <c:v>#N/A</c:v>
                </c:pt>
                <c:pt idx="9" c:formatCode="General">
                  <c:v>#N/A</c:v>
                </c:pt>
                <c:pt idx="10" c:formatCode="General">
                  <c:v>4473</c:v>
                </c:pt>
                <c:pt idx="11" c:formatCode="General">
                  <c:v>#N/A</c:v>
                </c:pt>
                <c:pt idx="12" c:formatCode="General">
                  <c:v>#N/A</c:v>
                </c:pt>
                <c:pt idx="13" c:formatCode="General">
                  <c:v>3654</c:v>
                </c:pt>
                <c:pt idx="14" c:formatCode="General">
                  <c:v>#N/A</c:v>
                </c:pt>
              </c:numCache>
            </c:numRef>
          </c:val>
          <c:smooth val="0"/>
        </c:ser>
        <c:dLbls>
          <c:showLegendKey val="0"/>
          <c:showVal val="0"/>
          <c:showCatName val="0"/>
          <c:showSerName val="0"/>
          <c:showPercent val="0"/>
          <c:showBubbleSize val="0"/>
        </c:dLbls>
        <c:marker val="1"/>
        <c:smooth val="0"/>
        <c:axId val="137185920"/>
        <c:axId val="137200384"/>
      </c:lineChart>
      <c:catAx>
        <c:axId val="137185920"/>
        <c:scaling>
          <c:orientation val="minMax"/>
        </c:scaling>
        <c:delete val="0"/>
        <c:axPos val="b"/>
        <c:numFmt formatCode="General" sourceLinked="1"/>
        <c:majorTickMark val="none"/>
        <c:minorTickMark val="none"/>
        <c:tickLblPos val="low"/>
        <c:spPr>
          <a:ln w="3175" cap="flat" cmpd="sng" algn="ctr">
            <a:solidFill>
              <a:srgbClr val="000000"/>
            </a:solidFill>
            <a:prstDash val="solid"/>
            <a:round/>
          </a:ln>
        </c:spPr>
        <c:txPr>
          <a:bodyPr rot="0" spcFirstLastPara="0" vertOverflow="ellipsis" vert="wordArtVertRtl" wrap="square" anchor="ctr" anchorCtr="1"/>
          <a:lstStyle/>
          <a:p>
            <a:pPr>
              <a:defRPr lang="ja-JP" sz="1400" b="1" i="0" u="none" strike="noStrike" kern="1200"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crossAx val="137200384"/>
        <c:crosses val="autoZero"/>
        <c:auto val="1"/>
        <c:lblAlgn val="ctr"/>
        <c:lblOffset val="100"/>
        <c:tickLblSkip val="1"/>
        <c:noMultiLvlLbl val="0"/>
      </c:catAx>
      <c:valAx>
        <c:axId val="137200384"/>
        <c:scaling>
          <c:orientation val="minMax"/>
        </c:scaling>
        <c:delete val="0"/>
        <c:axPos val="l"/>
        <c:majorGridlines>
          <c:spPr>
            <a:ln w="3175" cap="flat" cmpd="sng" algn="ctr">
              <a:solidFill>
                <a:srgbClr val="000000"/>
              </a:solidFill>
              <a:prstDash val="solid"/>
              <a:round/>
            </a:ln>
          </c:spPr>
        </c:majorGridlines>
        <c:numFmt formatCode="#,##0_ " sourceLinked="0"/>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ja-JP" sz="1400" b="0" i="0" u="none" strike="noStrike" kern="1200"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crossAx val="137185920"/>
        <c:crosses val="autoZero"/>
        <c:crossBetween val="between"/>
      </c:valAx>
      <c:spPr>
        <a:solidFill>
          <a:srgbClr val="FFFFFF"/>
        </a:solidFill>
        <a:ln w="25400">
          <a:noFill/>
        </a:ln>
      </c:spPr>
    </c:plotArea>
    <c:plotVisOnly val="1"/>
    <c:dispBlanksAs val="zero"/>
    <c:showDLblsOverMax val="0"/>
  </c:chart>
  <c:spPr>
    <a:noFill/>
    <a:ln w="9525" cap="flat" cmpd="sng" algn="ctr">
      <a:noFill/>
      <a:prstDash val="solid"/>
      <a:round/>
    </a:ln>
  </c:spPr>
  <c:txPr>
    <a:bodyPr/>
    <a:lstStyle/>
    <a:p>
      <a:pPr>
        <a:defRPr lang="ja-JP" sz="1400" b="0" i="0" u="none" strike="noStrike"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1"/>
          <c:y val="0.0777262621256108"/>
          <c:w val="0.891226656967817"/>
          <c:h val="0.85862490608254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dLbls>
            <c:delete val="1"/>
          </c:dLbls>
          <c:cat>
            <c:strRef>
              <c:f>データシート!$B$71:$D$71</c:f>
              <c:strCache>
                <c:ptCount val="3"/>
                <c:pt idx="0" c:formatCode="General">
                  <c:v>H30</c:v>
                </c:pt>
                <c:pt idx="1" c:formatCode="General">
                  <c:v>R01</c:v>
                </c:pt>
                <c:pt idx="2" c:formatCode="General">
                  <c:v>R02</c:v>
                </c:pt>
              </c:strCache>
            </c:strRef>
          </c:cat>
          <c:val>
            <c:numRef>
              <c:f>データシート!$B$72:$D$72</c:f>
              <c:numCache>
                <c:formatCode>#,##0;"▲ "#,##0</c:formatCode>
                <c:ptCount val="3"/>
                <c:pt idx="0">
                  <c:v>849</c:v>
                </c:pt>
                <c:pt idx="1">
                  <c:v>660</c:v>
                </c:pt>
                <c:pt idx="2">
                  <c:v>651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dLbls>
            <c:delete val="1"/>
          </c:dLbls>
          <c:cat>
            <c:strRef>
              <c:f>データシート!$B$71:$D$71</c:f>
              <c:strCache>
                <c:ptCount val="3"/>
                <c:pt idx="0" c:formatCode="General">
                  <c:v>H30</c:v>
                </c:pt>
                <c:pt idx="1" c:formatCode="General">
                  <c:v>R01</c:v>
                </c:pt>
                <c:pt idx="2" c:formatCode="General">
                  <c:v>R02</c:v>
                </c:pt>
              </c:strCache>
            </c:strRef>
          </c:cat>
          <c:val>
            <c:numRef>
              <c:f>データシート!$B$73:$D$73</c:f>
              <c:numCache>
                <c:formatCode>#,##0;"▲ "#,##0</c:formatCode>
                <c:ptCount val="3"/>
                <c:pt idx="0">
                  <c:v>45</c:v>
                </c:pt>
                <c:pt idx="1">
                  <c:v>45</c:v>
                </c:pt>
                <c:pt idx="2">
                  <c:v>45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dLbls>
            <c:delete val="1"/>
          </c:dLbls>
          <c:cat>
            <c:strRef>
              <c:f>データシート!$B$71:$D$71</c:f>
              <c:strCache>
                <c:ptCount val="3"/>
                <c:pt idx="0" c:formatCode="General">
                  <c:v>H30</c:v>
                </c:pt>
                <c:pt idx="1" c:formatCode="General">
                  <c:v>R01</c:v>
                </c:pt>
                <c:pt idx="2" c:formatCode="General">
                  <c:v>R02</c:v>
                </c:pt>
              </c:strCache>
            </c:strRef>
          </c:cat>
          <c:val>
            <c:numRef>
              <c:f>データシート!$B$74:$D$74</c:f>
              <c:numCache>
                <c:formatCode>#,##0;"▲ "#,##0</c:formatCode>
                <c:ptCount val="3"/>
                <c:pt idx="0">
                  <c:v>404</c:v>
                </c:pt>
                <c:pt idx="1">
                  <c:v>630</c:v>
                </c:pt>
                <c:pt idx="2">
                  <c:v>767</c:v>
                </c:pt>
              </c:numCache>
            </c:numRef>
          </c:val>
        </c:ser>
        <c:dLbls>
          <c:showLegendKey val="0"/>
          <c:showVal val="0"/>
          <c:showCatName val="0"/>
          <c:showSerName val="0"/>
          <c:showPercent val="0"/>
          <c:showBubbleSize val="0"/>
        </c:dLbls>
        <c:gapWidth val="120"/>
        <c:overlap val="100"/>
        <c:axId val="137073408"/>
        <c:axId val="137074944"/>
      </c:barChart>
      <c:catAx>
        <c:axId val="137073408"/>
        <c:scaling>
          <c:orientation val="minMax"/>
        </c:scaling>
        <c:delete val="0"/>
        <c:axPos val="b"/>
        <c:numFmt formatCode="General" sourceLinked="1"/>
        <c:majorTickMark val="none"/>
        <c:minorTickMark val="none"/>
        <c:tickLblPos val="low"/>
        <c:spPr>
          <a:ln w="3175" cap="flat" cmpd="sng" algn="ctr">
            <a:solidFill>
              <a:srgbClr val="000000"/>
            </a:solidFill>
            <a:prstDash val="solid"/>
            <a:round/>
          </a:ln>
        </c:spPr>
        <c:txPr>
          <a:bodyPr rot="0" spcFirstLastPara="0" vertOverflow="ellipsis" vert="horz" wrap="square" anchor="ctr" anchorCtr="1"/>
          <a:lstStyle/>
          <a:p>
            <a:pPr>
              <a:defRPr lang="ja-JP" sz="1600" b="1" i="0" u="none" strike="noStrike" kern="1200"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crossAx val="137074944"/>
        <c:crosses val="autoZero"/>
        <c:auto val="1"/>
        <c:lblAlgn val="ctr"/>
        <c:lblOffset val="100"/>
        <c:tickLblSkip val="1"/>
        <c:noMultiLvlLbl val="0"/>
      </c:catAx>
      <c:valAx>
        <c:axId val="137074944"/>
        <c:scaling>
          <c:orientation val="minMax"/>
        </c:scaling>
        <c:delete val="0"/>
        <c:axPos val="l"/>
        <c:majorGridlines>
          <c:spPr>
            <a:ln w="3175" cap="flat" cmpd="sng" algn="ctr">
              <a:solidFill>
                <a:srgbClr val="000000"/>
              </a:solidFill>
              <a:prstDash val="solid"/>
              <a:round/>
            </a:ln>
          </c:spPr>
        </c:majorGridlines>
        <c:numFmt formatCode="#,##0;&quot;▲ &quot;#,##0" sourceLinked="0"/>
        <c:majorTickMark val="in"/>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ja-JP" sz="1600" b="0" i="0" u="none" strike="noStrike" kern="1200"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crossAx val="137073408"/>
        <c:crosses val="autoZero"/>
        <c:crossBetween val="between"/>
      </c:valAx>
      <c:spPr>
        <a:solidFill>
          <a:srgbClr val="FFFFFF"/>
        </a:solidFill>
        <a:ln w="25400">
          <a:noFill/>
        </a:ln>
      </c:spPr>
    </c:plotArea>
    <c:plotVisOnly val="1"/>
    <c:dispBlanksAs val="zero"/>
    <c:showDLblsOverMax val="0"/>
  </c:chart>
  <c:spPr>
    <a:noFill/>
    <a:ln w="9525" cap="flat" cmpd="sng" algn="ctr">
      <a:noFill/>
      <a:prstDash val="solid"/>
      <a:round/>
    </a:ln>
  </c:spPr>
  <c:txPr>
    <a:bodyPr/>
    <a:lstStyle/>
    <a:p>
      <a:pPr>
        <a:defRPr lang="ja-JP" sz="1400" b="1" i="0" u="none" strike="noStrike" baseline="0">
          <a:solidFill>
            <a:srgbClr val="000000"/>
          </a:solidFill>
          <a:latin typeface="ＭＳ ゴシック" panose="020B0609070205080204" pitchFamily="1" charset="-128"/>
          <a:ea typeface="ＭＳ ゴシック" panose="020B0609070205080204" pitchFamily="1" charset="-128"/>
          <a:cs typeface="ＭＳ ゴシック" panose="020B0609070205080204" pitchFamily="1" charset="-128"/>
        </a:defRPr>
      </a:pPr>
    </a:p>
  </c:tx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45</xdr:col>
      <xdr:colOff>38100</xdr:colOff>
      <xdr:row>30</xdr:row>
      <xdr:rowOff>19050</xdr:rowOff>
    </xdr:from>
    <xdr:to>
      <xdr:col>47</xdr:col>
      <xdr:colOff>104775</xdr:colOff>
      <xdr:row>32</xdr:row>
      <xdr:rowOff>114300</xdr:rowOff>
    </xdr:to>
    <xdr:sp>
      <xdr:nvSpPr>
        <xdr:cNvPr id="2" name="AutoShape 1"/>
        <xdr:cNvSpPr>
          <a:spLocks noChangeArrowheads="1"/>
        </xdr:cNvSpPr>
      </xdr:nvSpPr>
      <xdr:spPr>
        <a:xfrm rot="5400000">
          <a:off x="5576570" y="4624070"/>
          <a:ext cx="381000" cy="314325"/>
        </a:xfrm>
        <a:prstGeom prst="bracketPair">
          <a:avLst>
            <a:gd name="adj" fmla="val 16667"/>
          </a:avLst>
        </a:prstGeom>
        <a:noFill/>
        <a:ln w="9525">
          <a:solidFill>
            <a:srgbClr val="000000"/>
          </a:solidFill>
          <a:round/>
        </a:ln>
      </xdr:spPr>
    </xdr:sp>
    <xdr:clientData/>
  </xdr:twoCellAnchor>
  <xdr:twoCellAnchor>
    <xdr:from>
      <xdr:col>63</xdr:col>
      <xdr:colOff>0</xdr:colOff>
      <xdr:row>39</xdr:row>
      <xdr:rowOff>28575</xdr:rowOff>
    </xdr:from>
    <xdr:to>
      <xdr:col>64</xdr:col>
      <xdr:colOff>9525</xdr:colOff>
      <xdr:row>42</xdr:row>
      <xdr:rowOff>0</xdr:rowOff>
    </xdr:to>
    <xdr:sp>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xdr:from>
      <xdr:col>0</xdr:col>
      <xdr:colOff>123825</xdr:colOff>
      <xdr:row>0</xdr:row>
      <xdr:rowOff>123825</xdr:rowOff>
    </xdr:from>
    <xdr:to>
      <xdr:col>11</xdr:col>
      <xdr:colOff>695325</xdr:colOff>
      <xdr:row>4</xdr:row>
      <xdr:rowOff>76200</xdr:rowOff>
    </xdr:to>
    <xdr:sp>
      <xdr:nvSpPr>
        <xdr:cNvPr id="2" name="表題ボックス"/>
        <xdr:cNvSpPr>
          <a:spLocks noChangeArrowheads="1"/>
        </xdr:cNvSpPr>
      </xdr:nvSpPr>
      <xdr:spPr>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panose="020B0609070205080204" pitchFamily="1" charset="-128"/>
              <a:ea typeface="ＭＳ ゴシック" panose="020B0609070205080204" pitchFamily="1" charset="-128"/>
            </a:rPr>
            <a:t>（</a:t>
          </a:r>
          <a:r>
            <a:rPr lang="en-US" altLang="ja-JP" sz="2400" b="1" i="0" strike="noStrike">
              <a:solidFill>
                <a:srgbClr val="000000"/>
              </a:solidFill>
              <a:latin typeface="ＭＳ ゴシック" panose="020B0609070205080204" pitchFamily="1" charset="-128"/>
              <a:ea typeface="ＭＳ ゴシック" panose="020B0609070205080204" pitchFamily="1" charset="-128"/>
            </a:rPr>
            <a:t>9</a:t>
          </a:r>
          <a:r>
            <a:rPr lang="ja-JP" altLang="en-US" sz="2400" b="1" i="0" strike="noStrike">
              <a:solidFill>
                <a:srgbClr val="000000"/>
              </a:solidFill>
              <a:latin typeface="ＭＳ ゴシック" panose="020B0609070205080204" pitchFamily="1" charset="-128"/>
              <a:ea typeface="ＭＳ ゴシック" panose="020B0609070205080204" pitchFamily="1" charset="-128"/>
            </a:rPr>
            <a:t>）実質公債費比率（分子）の構造（市町村）</a:t>
          </a:r>
          <a:endParaRPr lang="ja-JP" altLang="en-US" sz="2400" b="1" i="0"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12</xdr:col>
      <xdr:colOff>838200</xdr:colOff>
      <xdr:row>1</xdr:row>
      <xdr:rowOff>19050</xdr:rowOff>
    </xdr:from>
    <xdr:to>
      <xdr:col>15</xdr:col>
      <xdr:colOff>371475</xdr:colOff>
      <xdr:row>3</xdr:row>
      <xdr:rowOff>123825</xdr:rowOff>
    </xdr:to>
    <xdr:sp>
      <xdr:nvSpPr>
        <xdr:cNvPr id="3" name="年度ボックス"/>
        <xdr:cNvSpPr>
          <a:spLocks noChangeArrowheads="1"/>
        </xdr:cNvSpPr>
      </xdr:nvSpPr>
      <xdr:spPr>
        <a:xfrm>
          <a:off x="10791825" y="190500"/>
          <a:ext cx="2533650" cy="447675"/>
        </a:xfrm>
        <a:prstGeom prst="rect">
          <a:avLst/>
        </a:prstGeom>
        <a:noFill/>
        <a:ln w="25400">
          <a:solidFill>
            <a:srgbClr val="000000"/>
          </a:solidFill>
          <a:miter lim="800000"/>
        </a:ln>
      </xdr:spPr>
      <xdr:txBody>
        <a:bodyPr anchor="ctr"/>
        <a:lstStyle/>
        <a:p>
          <a:pPr algn="ctr"/>
          <a:r>
            <a:rPr lang="ja-JP" altLang="en-US" sz="1600" b="1">
              <a:latin typeface="ＭＳ ゴシック" panose="020B0609070205080204" pitchFamily="1" charset="-128"/>
              <a:ea typeface="ＭＳ ゴシック" panose="020B0609070205080204" pitchFamily="1" charset="-128"/>
            </a:rPr>
            <a:t>令和</a:t>
          </a:r>
          <a:r>
            <a:rPr lang="en-US" altLang="ja-JP" sz="1600" b="1">
              <a:latin typeface="ＭＳ ゴシック" panose="020B0609070205080204" pitchFamily="1" charset="-128"/>
              <a:ea typeface="ＭＳ ゴシック" panose="020B0609070205080204" pitchFamily="1" charset="-128"/>
            </a:rPr>
            <a:t>2</a:t>
          </a:r>
          <a:r>
            <a:rPr lang="ja-JP" altLang="en-US" sz="1600" b="1">
              <a:latin typeface="ＭＳ ゴシック" panose="020B0609070205080204" pitchFamily="1" charset="-128"/>
              <a:ea typeface="ＭＳ ゴシック" panose="020B0609070205080204" pitchFamily="1" charset="-128"/>
            </a:rPr>
            <a:t>年度</a:t>
          </a:r>
          <a:endParaRPr lang="ja-JP" altLang="en-US" sz="1600" b="1">
            <a:latin typeface="ＭＳ ゴシック" panose="020B0609070205080204" pitchFamily="1" charset="-128"/>
            <a:ea typeface="ＭＳ ゴシック" panose="020B0609070205080204" pitchFamily="1" charset="-128"/>
          </a:endParaRPr>
        </a:p>
      </xdr:txBody>
    </xdr:sp>
    <xdr:clientData/>
  </xdr:twoCellAnchor>
  <xdr:twoCellAnchor>
    <xdr:from>
      <xdr:col>15</xdr:col>
      <xdr:colOff>762000</xdr:colOff>
      <xdr:row>1</xdr:row>
      <xdr:rowOff>19050</xdr:rowOff>
    </xdr:from>
    <xdr:to>
      <xdr:col>20</xdr:col>
      <xdr:colOff>190500</xdr:colOff>
      <xdr:row>3</xdr:row>
      <xdr:rowOff>123825</xdr:rowOff>
    </xdr:to>
    <xdr:sp>
      <xdr:nvSpPr>
        <xdr:cNvPr id="4" name="団体名称ボックス"/>
        <xdr:cNvSpPr>
          <a:spLocks noChangeArrowheads="1"/>
        </xdr:cNvSpPr>
      </xdr:nvSpPr>
      <xdr:spPr>
        <a:xfrm>
          <a:off x="13716000" y="190500"/>
          <a:ext cx="3810000" cy="447675"/>
        </a:xfrm>
        <a:prstGeom prst="rect">
          <a:avLst/>
        </a:prstGeom>
        <a:noFill/>
        <a:ln w="25400">
          <a:solidFill>
            <a:srgbClr val="000000"/>
          </a:solidFill>
          <a:miter lim="800000"/>
        </a:ln>
      </xdr:spPr>
      <xdr:txBody>
        <a:bodyPr anchor="ctr"/>
        <a:lstStyle/>
        <a:p>
          <a:pPr algn="ctr"/>
          <a:r>
            <a:rPr lang="ja-JP" altLang="en-US" sz="1600" b="1">
              <a:latin typeface="ＭＳ ゴシック" panose="020B0609070205080204" pitchFamily="1" charset="-128"/>
              <a:ea typeface="ＭＳ ゴシック" panose="020B0609070205080204" pitchFamily="1" charset="-128"/>
            </a:rPr>
            <a:t>沖縄県西原町</a:t>
          </a:r>
          <a:endParaRPr lang="ja-JP" altLang="en-US" sz="1600" b="1">
            <a:latin typeface="ＭＳ ゴシック" panose="020B0609070205080204" pitchFamily="1" charset="-128"/>
            <a:ea typeface="ＭＳ ゴシック" panose="020B0609070205080204" pitchFamily="1" charset="-128"/>
          </a:endParaRPr>
        </a:p>
      </xdr:txBody>
    </xdr:sp>
    <xdr:clientData/>
  </xdr:twoCellAnchor>
  <xdr:twoCellAnchor>
    <xdr:from>
      <xdr:col>1</xdr:col>
      <xdr:colOff>0</xdr:colOff>
      <xdr:row>43</xdr:row>
      <xdr:rowOff>0</xdr:rowOff>
    </xdr:from>
    <xdr:to>
      <xdr:col>10</xdr:col>
      <xdr:colOff>0</xdr:colOff>
      <xdr:row>44</xdr:row>
      <xdr:rowOff>0</xdr:rowOff>
    </xdr:to>
    <xdr:sp>
      <xdr:nvSpPr>
        <xdr:cNvPr id="5" name="Line 22"/>
        <xdr:cNvSpPr>
          <a:spLocks noChangeShapeType="1"/>
        </xdr:cNvSpPr>
      </xdr:nvSpPr>
      <xdr:spPr>
        <a:xfrm>
          <a:off x="504825" y="7591425"/>
          <a:ext cx="7448550" cy="390525"/>
        </a:xfrm>
        <a:prstGeom prst="line">
          <a:avLst/>
        </a:prstGeom>
        <a:noFill/>
        <a:ln w="19050">
          <a:solidFill>
            <a:srgbClr val="000000"/>
          </a:solidFill>
          <a:round/>
        </a:ln>
      </xdr:spPr>
    </xdr:sp>
    <xdr:clientData/>
  </xdr:twoCellAnchor>
  <xdr:twoCellAnchor>
    <xdr:from>
      <xdr:col>3</xdr:col>
      <xdr:colOff>152400</xdr:colOff>
      <xdr:row>44</xdr:row>
      <xdr:rowOff>47625</xdr:rowOff>
    </xdr:from>
    <xdr:to>
      <xdr:col>3</xdr:col>
      <xdr:colOff>657225</xdr:colOff>
      <xdr:row>44</xdr:row>
      <xdr:rowOff>342900</xdr:rowOff>
    </xdr:to>
    <xdr:sp>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ln>
      </xdr:spPr>
    </xdr:sp>
    <xdr:clientData/>
  </xdr:twoCellAnchor>
  <xdr:twoCellAnchor>
    <xdr:from>
      <xdr:col>3</xdr:col>
      <xdr:colOff>152400</xdr:colOff>
      <xdr:row>45</xdr:row>
      <xdr:rowOff>47625</xdr:rowOff>
    </xdr:from>
    <xdr:to>
      <xdr:col>3</xdr:col>
      <xdr:colOff>657225</xdr:colOff>
      <xdr:row>45</xdr:row>
      <xdr:rowOff>342900</xdr:rowOff>
    </xdr:to>
    <xdr:sp>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ln>
      </xdr:spPr>
    </xdr:sp>
    <xdr:clientData/>
  </xdr:twoCellAnchor>
  <xdr:twoCellAnchor>
    <xdr:from>
      <xdr:col>3</xdr:col>
      <xdr:colOff>152400</xdr:colOff>
      <xdr:row>46</xdr:row>
      <xdr:rowOff>47625</xdr:rowOff>
    </xdr:from>
    <xdr:to>
      <xdr:col>3</xdr:col>
      <xdr:colOff>657225</xdr:colOff>
      <xdr:row>46</xdr:row>
      <xdr:rowOff>342900</xdr:rowOff>
    </xdr:to>
    <xdr:sp>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ln>
      </xdr:spPr>
    </xdr:sp>
    <xdr:clientData/>
  </xdr:twoCellAnchor>
  <xdr:twoCellAnchor>
    <xdr:from>
      <xdr:col>3</xdr:col>
      <xdr:colOff>152400</xdr:colOff>
      <xdr:row>47</xdr:row>
      <xdr:rowOff>47625</xdr:rowOff>
    </xdr:from>
    <xdr:to>
      <xdr:col>3</xdr:col>
      <xdr:colOff>657225</xdr:colOff>
      <xdr:row>47</xdr:row>
      <xdr:rowOff>342900</xdr:rowOff>
    </xdr:to>
    <xdr:sp>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ln>
      </xdr:spPr>
    </xdr:sp>
    <xdr:clientData/>
  </xdr:twoCellAnchor>
  <xdr:twoCellAnchor>
    <xdr:from>
      <xdr:col>3</xdr:col>
      <xdr:colOff>152400</xdr:colOff>
      <xdr:row>48</xdr:row>
      <xdr:rowOff>47625</xdr:rowOff>
    </xdr:from>
    <xdr:to>
      <xdr:col>3</xdr:col>
      <xdr:colOff>657225</xdr:colOff>
      <xdr:row>48</xdr:row>
      <xdr:rowOff>342900</xdr:rowOff>
    </xdr:to>
    <xdr:sp>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ln>
      </xdr:spPr>
    </xdr:sp>
    <xdr:clientData/>
  </xdr:twoCellAnchor>
  <xdr:twoCellAnchor>
    <xdr:from>
      <xdr:col>3</xdr:col>
      <xdr:colOff>152400</xdr:colOff>
      <xdr:row>49</xdr:row>
      <xdr:rowOff>47625</xdr:rowOff>
    </xdr:from>
    <xdr:to>
      <xdr:col>3</xdr:col>
      <xdr:colOff>657225</xdr:colOff>
      <xdr:row>49</xdr:row>
      <xdr:rowOff>342900</xdr:rowOff>
    </xdr:to>
    <xdr:sp>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ln>
      </xdr:spPr>
    </xdr:sp>
    <xdr:clientData/>
  </xdr:twoCellAnchor>
  <xdr:twoCellAnchor>
    <xdr:from>
      <xdr:col>3</xdr:col>
      <xdr:colOff>152400</xdr:colOff>
      <xdr:row>50</xdr:row>
      <xdr:rowOff>47625</xdr:rowOff>
    </xdr:from>
    <xdr:to>
      <xdr:col>3</xdr:col>
      <xdr:colOff>657225</xdr:colOff>
      <xdr:row>50</xdr:row>
      <xdr:rowOff>342900</xdr:rowOff>
    </xdr:to>
    <xdr:sp>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ln>
      </xdr:spPr>
    </xdr:sp>
    <xdr:clientData/>
  </xdr:twoCellAnchor>
  <xdr:twoCellAnchor>
    <xdr:from>
      <xdr:col>3</xdr:col>
      <xdr:colOff>152400</xdr:colOff>
      <xdr:row>51</xdr:row>
      <xdr:rowOff>47625</xdr:rowOff>
    </xdr:from>
    <xdr:to>
      <xdr:col>3</xdr:col>
      <xdr:colOff>657225</xdr:colOff>
      <xdr:row>51</xdr:row>
      <xdr:rowOff>342900</xdr:rowOff>
    </xdr:to>
    <xdr:sp>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ln>
      </xdr:spPr>
    </xdr:sp>
    <xdr:clientData/>
  </xdr:twoCellAnchor>
  <xdr:twoCellAnchor>
    <xdr:from>
      <xdr:col>3</xdr:col>
      <xdr:colOff>152400</xdr:colOff>
      <xdr:row>52</xdr:row>
      <xdr:rowOff>200025</xdr:rowOff>
    </xdr:from>
    <xdr:to>
      <xdr:col>3</xdr:col>
      <xdr:colOff>657225</xdr:colOff>
      <xdr:row>52</xdr:row>
      <xdr:rowOff>200025</xdr:rowOff>
    </xdr:to>
    <xdr:sp>
      <xdr:nvSpPr>
        <xdr:cNvPr id="14" name="Line 31"/>
        <xdr:cNvSpPr>
          <a:spLocks noChangeShapeType="1"/>
        </xdr:cNvSpPr>
      </xdr:nvSpPr>
      <xdr:spPr>
        <a:xfrm>
          <a:off x="2314575" y="11306175"/>
          <a:ext cx="504825" cy="0"/>
        </a:xfrm>
        <a:prstGeom prst="line">
          <a:avLst/>
        </a:prstGeom>
        <a:noFill/>
        <a:ln w="38100">
          <a:solidFill>
            <a:srgbClr val="FF0000"/>
          </a:solidFill>
          <a:round/>
        </a:ln>
      </xdr:spPr>
    </xdr:sp>
    <xdr:clientData/>
  </xdr:twoCellAnchor>
  <xdr:twoCellAnchor>
    <xdr:from>
      <xdr:col>3</xdr:col>
      <xdr:colOff>314325</xdr:colOff>
      <xdr:row>52</xdr:row>
      <xdr:rowOff>104775</xdr:rowOff>
    </xdr:from>
    <xdr:to>
      <xdr:col>3</xdr:col>
      <xdr:colOff>504825</xdr:colOff>
      <xdr:row>52</xdr:row>
      <xdr:rowOff>295275</xdr:rowOff>
    </xdr:to>
    <xdr:sp>
      <xdr:nvSpPr>
        <xdr:cNvPr id="15" name="Oval 32"/>
        <xdr:cNvSpPr>
          <a:spLocks noChangeArrowheads="1"/>
        </xdr:cNvSpPr>
      </xdr:nvSpPr>
      <xdr:spPr>
        <a:xfrm>
          <a:off x="2476500" y="11210925"/>
          <a:ext cx="190500" cy="190500"/>
        </a:xfrm>
        <a:prstGeom prst="ellipse">
          <a:avLst/>
        </a:prstGeom>
        <a:solidFill>
          <a:srgbClr val="FF0000"/>
        </a:solidFill>
        <a:ln w="6350">
          <a:noFill/>
          <a:round/>
        </a:ln>
      </xdr:spPr>
    </xdr:sp>
    <xdr:clientData/>
  </xdr:twoCellAnchor>
  <xdr:twoCellAnchor>
    <xdr:from>
      <xdr:col>15</xdr:col>
      <xdr:colOff>152400</xdr:colOff>
      <xdr:row>43</xdr:row>
      <xdr:rowOff>9525</xdr:rowOff>
    </xdr:from>
    <xdr:to>
      <xdr:col>20</xdr:col>
      <xdr:colOff>200025</xdr:colOff>
      <xdr:row>53</xdr:row>
      <xdr:rowOff>9525</xdr:rowOff>
    </xdr:to>
    <xdr:sp>
      <xdr:nvSpPr>
        <xdr:cNvPr id="16" name="Rectangle 87"/>
        <xdr:cNvSpPr>
          <a:spLocks noChangeArrowheads="1"/>
        </xdr:cNvSpPr>
      </xdr:nvSpPr>
      <xdr:spPr>
        <a:xfrm>
          <a:off x="13106400" y="7600950"/>
          <a:ext cx="4429125" cy="3905250"/>
        </a:xfrm>
        <a:prstGeom prst="rect">
          <a:avLst/>
        </a:prstGeom>
        <a:solidFill>
          <a:srgbClr val="FFFFFF"/>
        </a:solidFill>
        <a:ln w="19050">
          <a:solidFill>
            <a:srgbClr val="000000"/>
          </a:solidFill>
          <a:miter lim="800000"/>
        </a:ln>
      </xdr:spPr>
    </xdr:sp>
    <xdr:clientData/>
  </xdr:twoCellAnchor>
  <xdr:twoCellAnchor>
    <xdr:from>
      <xdr:col>15</xdr:col>
      <xdr:colOff>152400</xdr:colOff>
      <xdr:row>43</xdr:row>
      <xdr:rowOff>0</xdr:rowOff>
    </xdr:from>
    <xdr:to>
      <xdr:col>16</xdr:col>
      <xdr:colOff>161925</xdr:colOff>
      <xdr:row>43</xdr:row>
      <xdr:rowOff>323850</xdr:rowOff>
    </xdr:to>
    <xdr:sp>
      <xdr:nvSpPr>
        <xdr:cNvPr id="17" name="Rectangle 88"/>
        <xdr:cNvSpPr>
          <a:spLocks noChangeArrowheads="1"/>
        </xdr:cNvSpPr>
      </xdr:nvSpPr>
      <xdr:spPr>
        <a:xfrm>
          <a:off x="13106400" y="7591425"/>
          <a:ext cx="885825" cy="323850"/>
        </a:xfrm>
        <a:prstGeom prst="rect">
          <a:avLst/>
        </a:prstGeom>
        <a:noFill/>
        <a:ln w="9525">
          <a:noFill/>
          <a:miter lim="800000"/>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panose="020B0609070205080204" pitchFamily="1" charset="-128"/>
              <a:ea typeface="ＭＳ ゴシック" panose="020B0609070205080204" pitchFamily="1" charset="-128"/>
            </a:rPr>
            <a:t>分析欄</a:t>
          </a:r>
          <a:endParaRPr lang="ja-JP" altLang="en-US" sz="1500" b="1"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xdr:nvSpPr>
        <xdr:cNvPr id="19" name="Rectangle 88"/>
        <xdr:cNvSpPr>
          <a:spLocks noChangeArrowheads="1"/>
        </xdr:cNvSpPr>
      </xdr:nvSpPr>
      <xdr:spPr>
        <a:xfrm>
          <a:off x="314325" y="752475"/>
          <a:ext cx="1438275" cy="323850"/>
        </a:xfrm>
        <a:prstGeom prst="rect">
          <a:avLst/>
        </a:prstGeom>
        <a:noFill/>
        <a:ln w="9525">
          <a:noFill/>
          <a:miter lim="800000"/>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panose="020B0609070205080204" pitchFamily="1" charset="-128"/>
              <a:ea typeface="ＭＳ ゴシック" panose="020B0609070205080204" pitchFamily="1" charset="-128"/>
            </a:rPr>
            <a:t>（百万円）</a:t>
          </a:r>
          <a:endParaRPr lang="ja-JP" altLang="en-US" sz="1600" b="1" i="0"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15</xdr:col>
      <xdr:colOff>276225</xdr:colOff>
      <xdr:row>43</xdr:row>
      <xdr:rowOff>342900</xdr:rowOff>
    </xdr:from>
    <xdr:to>
      <xdr:col>20</xdr:col>
      <xdr:colOff>57149</xdr:colOff>
      <xdr:row>52</xdr:row>
      <xdr:rowOff>228600</xdr:rowOff>
    </xdr:to>
    <xdr:sp>
      <xdr:nvSpPr>
        <xdr:cNvPr id="20" name="テキスト ボックス 19"/>
        <xdr:cNvSpPr txBox="1"/>
      </xdr:nvSpPr>
      <xdr:spPr>
        <a:xfrm>
          <a:off x="13230225" y="7934325"/>
          <a:ext cx="4161790"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defRPr/>
          </a:pPr>
          <a:r>
            <a:rPr kumimoji="1" lang="ja-JP" altLang="ja-JP" sz="1300">
              <a:solidFill>
                <a:sysClr val="windowText" lastClr="000000"/>
              </a:solidFill>
              <a:effectLst/>
              <a:latin typeface="ＭＳ ゴシック" panose="020B0609070205080204" pitchFamily="1" charset="-128"/>
              <a:ea typeface="ＭＳ ゴシック" panose="020B0609070205080204" pitchFamily="1" charset="-128"/>
              <a:cs typeface="+mn-cs"/>
            </a:rPr>
            <a:t>実質公債費比率の分子について、元利償還金は</a:t>
          </a:r>
          <a:r>
            <a:rPr kumimoji="1" lang="ja-JP" altLang="en-US" sz="1300">
              <a:solidFill>
                <a:sysClr val="windowText" lastClr="000000"/>
              </a:solidFill>
              <a:effectLst/>
              <a:latin typeface="ＭＳ ゴシック" panose="020B0609070205080204" pitchFamily="1" charset="-128"/>
              <a:ea typeface="ＭＳ ゴシック" panose="020B0609070205080204" pitchFamily="1" charset="-128"/>
              <a:cs typeface="+mn-cs"/>
            </a:rPr>
            <a:t>令和元年度</a:t>
          </a:r>
          <a:r>
            <a:rPr kumimoji="1" lang="ja-JP" altLang="ja-JP" sz="1300">
              <a:solidFill>
                <a:sysClr val="windowText" lastClr="000000"/>
              </a:solidFill>
              <a:effectLst/>
              <a:latin typeface="ＭＳ ゴシック" panose="020B0609070205080204" pitchFamily="1" charset="-128"/>
              <a:ea typeface="ＭＳ ゴシック" panose="020B0609070205080204" pitchFamily="1" charset="-128"/>
              <a:cs typeface="+mn-cs"/>
            </a:rPr>
            <a:t>より減ったものの、</a:t>
          </a:r>
          <a:r>
            <a:rPr kumimoji="1" lang="ja-JP" altLang="en-US" sz="1300">
              <a:solidFill>
                <a:sysClr val="windowText" lastClr="000000"/>
              </a:solidFill>
              <a:effectLst/>
              <a:latin typeface="ＭＳ ゴシック" panose="020B0609070205080204" pitchFamily="1" charset="-128"/>
              <a:ea typeface="ＭＳ ゴシック" panose="020B0609070205080204" pitchFamily="1" charset="-128"/>
              <a:cs typeface="+mn-cs"/>
            </a:rPr>
            <a:t>令和３年度以降は１０億円前後で推移する見込みとなっている。</a:t>
          </a:r>
          <a:r>
            <a:rPr kumimoji="1" lang="ja-JP" altLang="ja-JP" sz="1300">
              <a:solidFill>
                <a:sysClr val="windowText" lastClr="000000"/>
              </a:solidFill>
              <a:effectLst/>
              <a:latin typeface="ＭＳ ゴシック" panose="020B0609070205080204" pitchFamily="1" charset="-128"/>
              <a:ea typeface="ＭＳ ゴシック" panose="020B0609070205080204" pitchFamily="1" charset="-128"/>
              <a:cs typeface="+mn-cs"/>
            </a:rPr>
            <a:t>公営企業債の元利償還金に対する繰入金</a:t>
          </a:r>
          <a:r>
            <a:rPr kumimoji="1" lang="ja-JP" altLang="en-US" sz="1300">
              <a:solidFill>
                <a:sysClr val="windowText" lastClr="000000"/>
              </a:solidFill>
              <a:effectLst/>
              <a:latin typeface="ＭＳ ゴシック" panose="020B0609070205080204" pitchFamily="1" charset="-128"/>
              <a:ea typeface="ＭＳ ゴシック" panose="020B0609070205080204" pitchFamily="1" charset="-128"/>
              <a:cs typeface="+mn-cs"/>
            </a:rPr>
            <a:t>は、公営企業会計への移行に伴い、減っている</a:t>
          </a:r>
          <a:r>
            <a:rPr kumimoji="1" lang="ja-JP" altLang="ja-JP" sz="1300">
              <a:solidFill>
                <a:sysClr val="windowText" lastClr="000000"/>
              </a:solidFill>
              <a:effectLst/>
              <a:latin typeface="ＭＳ ゴシック" panose="020B0609070205080204" pitchFamily="1" charset="-128"/>
              <a:ea typeface="ＭＳ ゴシック" panose="020B0609070205080204" pitchFamily="1" charset="-128"/>
              <a:cs typeface="+mn-cs"/>
            </a:rPr>
            <a:t>。また、東部消防組合</a:t>
          </a:r>
          <a:r>
            <a:rPr kumimoji="1" lang="ja-JP" altLang="en-US" sz="1300">
              <a:solidFill>
                <a:sysClr val="windowText" lastClr="000000"/>
              </a:solidFill>
              <a:effectLst/>
              <a:latin typeface="ＭＳ ゴシック" panose="020B0609070205080204" pitchFamily="1" charset="-128"/>
              <a:ea typeface="ＭＳ ゴシック" panose="020B0609070205080204" pitchFamily="1" charset="-128"/>
              <a:cs typeface="+mn-cs"/>
            </a:rPr>
            <a:t>等</a:t>
          </a:r>
          <a:r>
            <a:rPr kumimoji="1" lang="ja-JP" altLang="ja-JP" sz="1300">
              <a:solidFill>
                <a:sysClr val="windowText" lastClr="000000"/>
              </a:solidFill>
              <a:effectLst/>
              <a:latin typeface="ＭＳ ゴシック" panose="020B0609070205080204" pitchFamily="1" charset="-128"/>
              <a:ea typeface="ＭＳ ゴシック" panose="020B0609070205080204" pitchFamily="1" charset="-128"/>
              <a:cs typeface="+mn-cs"/>
            </a:rPr>
            <a:t>一部事務組合が起こした地方債の元利償還金に対する負担金が増え</a:t>
          </a:r>
          <a:r>
            <a:rPr kumimoji="1" lang="ja-JP" altLang="en-US" sz="1300">
              <a:solidFill>
                <a:sysClr val="windowText" lastClr="000000"/>
              </a:solidFill>
              <a:effectLst/>
              <a:latin typeface="ＭＳ ゴシック" panose="020B0609070205080204" pitchFamily="1" charset="-128"/>
              <a:ea typeface="ＭＳ ゴシック" panose="020B0609070205080204" pitchFamily="1" charset="-128"/>
              <a:cs typeface="+mn-cs"/>
            </a:rPr>
            <a:t>ており、今後は東部消防庁舎建設事業に伴う起債の償還も控えていることから、増えていくことが予想される</a:t>
          </a:r>
          <a:r>
            <a:rPr kumimoji="1" lang="ja-JP" altLang="ja-JP" sz="1300">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ja-JP" altLang="en-US" sz="1300">
              <a:solidFill>
                <a:sysClr val="windowText" lastClr="000000"/>
              </a:solidFill>
              <a:effectLst/>
              <a:latin typeface="ＭＳ ゴシック" panose="020B0609070205080204" pitchFamily="1" charset="-128"/>
              <a:ea typeface="ＭＳ ゴシック" panose="020B0609070205080204" pitchFamily="1" charset="-128"/>
              <a:cs typeface="+mn-cs"/>
            </a:rPr>
            <a:t>以上の</a:t>
          </a:r>
          <a:r>
            <a:rPr kumimoji="1" lang="ja-JP" altLang="ja-JP" sz="1300">
              <a:solidFill>
                <a:sysClr val="windowText" lastClr="000000"/>
              </a:solidFill>
              <a:effectLst/>
              <a:latin typeface="ＭＳ ゴシック" panose="020B0609070205080204" pitchFamily="1" charset="-128"/>
              <a:ea typeface="ＭＳ ゴシック" panose="020B0609070205080204" pitchFamily="1" charset="-128"/>
              <a:cs typeface="+mn-cs"/>
            </a:rPr>
            <a:t>ことから、</a:t>
          </a:r>
          <a:r>
            <a:rPr kumimoji="1" lang="ja-JP" altLang="en-US" sz="1300">
              <a:solidFill>
                <a:sysClr val="windowText" lastClr="000000"/>
              </a:solidFill>
              <a:effectLst/>
              <a:latin typeface="ＭＳ ゴシック" panose="020B0609070205080204" pitchFamily="1" charset="-128"/>
              <a:ea typeface="ＭＳ ゴシック" panose="020B0609070205080204" pitchFamily="1" charset="-128"/>
              <a:cs typeface="+mn-cs"/>
            </a:rPr>
            <a:t>実質公債費比率の分子は、微増で推移する見込みとなっているため、</a:t>
          </a:r>
          <a:r>
            <a:rPr kumimoji="1" lang="ja-JP" altLang="ja-JP" sz="1300">
              <a:solidFill>
                <a:sysClr val="windowText" lastClr="000000"/>
              </a:solidFill>
              <a:effectLst/>
              <a:latin typeface="ＭＳ ゴシック" panose="020B0609070205080204" pitchFamily="1" charset="-128"/>
              <a:ea typeface="ＭＳ ゴシック" panose="020B0609070205080204" pitchFamily="1" charset="-128"/>
              <a:cs typeface="+mn-cs"/>
            </a:rPr>
            <a:t>投資事業の削減に努め、新規発行を抑制し、償還額の平準化及び実質公債費比率が急激に上昇しないよう努めていく。</a:t>
          </a:r>
          <a:endParaRPr lang="ja-JP" altLang="ja-JP" sz="1300">
            <a:solidFill>
              <a:sysClr val="windowText" lastClr="000000"/>
            </a:solidFill>
            <a:effectLst/>
            <a:latin typeface="ＭＳ ゴシック" panose="020B0609070205080204" pitchFamily="1" charset="-128"/>
            <a:ea typeface="ＭＳ ゴシック" panose="020B0609070205080204" pitchFamily="1" charset="-128"/>
          </a:endParaRPr>
        </a:p>
        <a:p>
          <a:endParaRPr kumimoji="1" lang="ja-JP" altLang="en-US" sz="1300">
            <a:latin typeface="ＭＳ ゴシック" panose="020B0609070205080204" pitchFamily="1" charset="-128"/>
            <a:ea typeface="ＭＳ ゴシック" panose="020B0609070205080204" pitchFamily="1" charset="-128"/>
          </a:endParaRPr>
        </a:p>
      </xdr:txBody>
    </xdr:sp>
    <xdr:clientData/>
  </xdr:twoCellAnchor>
  <xdr:twoCellAnchor>
    <xdr:from>
      <xdr:col>1</xdr:col>
      <xdr:colOff>0</xdr:colOff>
      <xdr:row>55</xdr:row>
      <xdr:rowOff>0</xdr:rowOff>
    </xdr:from>
    <xdr:to>
      <xdr:col>10</xdr:col>
      <xdr:colOff>0</xdr:colOff>
      <xdr:row>56</xdr:row>
      <xdr:rowOff>0</xdr:rowOff>
    </xdr:to>
    <xdr:sp>
      <xdr:nvSpPr>
        <xdr:cNvPr id="21" name="Line 22"/>
        <xdr:cNvSpPr>
          <a:spLocks noChangeShapeType="1"/>
        </xdr:cNvSpPr>
      </xdr:nvSpPr>
      <xdr:spPr>
        <a:xfrm>
          <a:off x="504825" y="12106275"/>
          <a:ext cx="7448550" cy="400050"/>
        </a:xfrm>
        <a:prstGeom prst="line">
          <a:avLst/>
        </a:prstGeom>
        <a:noFill/>
        <a:ln w="19050">
          <a:solidFill>
            <a:srgbClr val="000000"/>
          </a:solidFill>
          <a:round/>
        </a:ln>
      </xdr:spPr>
    </xdr:sp>
    <xdr:clientData/>
  </xdr:twoCellAnchor>
  <xdr:twoCellAnchor>
    <xdr:from>
      <xdr:col>15</xdr:col>
      <xdr:colOff>152400</xdr:colOff>
      <xdr:row>55</xdr:row>
      <xdr:rowOff>9525</xdr:rowOff>
    </xdr:from>
    <xdr:to>
      <xdr:col>20</xdr:col>
      <xdr:colOff>227240</xdr:colOff>
      <xdr:row>57</xdr:row>
      <xdr:rowOff>382361</xdr:rowOff>
    </xdr:to>
    <xdr:sp>
      <xdr:nvSpPr>
        <xdr:cNvPr id="22" name="Rectangle 87"/>
        <xdr:cNvSpPr>
          <a:spLocks noChangeArrowheads="1"/>
        </xdr:cNvSpPr>
      </xdr:nvSpPr>
      <xdr:spPr>
        <a:xfrm>
          <a:off x="13106400" y="12115800"/>
          <a:ext cx="4455795" cy="1172845"/>
        </a:xfrm>
        <a:prstGeom prst="rect">
          <a:avLst/>
        </a:prstGeom>
        <a:solidFill>
          <a:srgbClr val="FFFFFF"/>
        </a:solidFill>
        <a:ln w="19050">
          <a:solidFill>
            <a:srgbClr val="000000"/>
          </a:solidFill>
          <a:miter lim="800000"/>
        </a:ln>
      </xdr:spPr>
    </xdr:sp>
    <xdr:clientData/>
  </xdr:twoCellAnchor>
  <xdr:twoCellAnchor>
    <xdr:from>
      <xdr:col>15</xdr:col>
      <xdr:colOff>176893</xdr:colOff>
      <xdr:row>55</xdr:row>
      <xdr:rowOff>0</xdr:rowOff>
    </xdr:from>
    <xdr:to>
      <xdr:col>16</xdr:col>
      <xdr:colOff>115661</xdr:colOff>
      <xdr:row>55</xdr:row>
      <xdr:rowOff>257175</xdr:rowOff>
    </xdr:to>
    <xdr:sp>
      <xdr:nvSpPr>
        <xdr:cNvPr id="23" name="Rectangle 88"/>
        <xdr:cNvSpPr>
          <a:spLocks noChangeArrowheads="1"/>
        </xdr:cNvSpPr>
      </xdr:nvSpPr>
      <xdr:spPr>
        <a:xfrm>
          <a:off x="13130530" y="12106275"/>
          <a:ext cx="815340" cy="257175"/>
        </a:xfrm>
        <a:prstGeom prst="rect">
          <a:avLst/>
        </a:prstGeom>
        <a:noFill/>
        <a:ln w="9525">
          <a:noFill/>
          <a:miter lim="800000"/>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panose="020B0609070205080204" pitchFamily="1" charset="-128"/>
              <a:ea typeface="ＭＳ ゴシック" panose="020B0609070205080204" pitchFamily="1" charset="-128"/>
            </a:rPr>
            <a:t>分析欄</a:t>
          </a:r>
          <a:endParaRPr lang="ja-JP" altLang="en-US" sz="1100" b="1"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15</xdr:col>
      <xdr:colOff>257175</xdr:colOff>
      <xdr:row>55</xdr:row>
      <xdr:rowOff>219075</xdr:rowOff>
    </xdr:from>
    <xdr:to>
      <xdr:col>20</xdr:col>
      <xdr:colOff>125016</xdr:colOff>
      <xdr:row>57</xdr:row>
      <xdr:rowOff>334736</xdr:rowOff>
    </xdr:to>
    <xdr:sp>
      <xdr:nvSpPr>
        <xdr:cNvPr id="24" name="テキスト ボックス 23"/>
        <xdr:cNvSpPr txBox="1"/>
      </xdr:nvSpPr>
      <xdr:spPr>
        <a:xfrm>
          <a:off x="13211175" y="12325350"/>
          <a:ext cx="4248785" cy="915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1" charset="-128"/>
              <a:ea typeface="ＭＳ ゴシック" panose="020B0609070205080204" pitchFamily="1" charset="-128"/>
            </a:rPr>
            <a:t>該当なし</a:t>
          </a:r>
          <a:endParaRPr kumimoji="1" lang="ja-JP" altLang="en-US" sz="1000">
            <a:latin typeface="ＭＳ ゴシック" panose="020B0609070205080204" pitchFamily="1" charset="-128"/>
            <a:ea typeface="ＭＳ ゴシック" panose="020B0609070205080204" pitchFamily="1" charset="-128"/>
          </a:endParaRPr>
        </a:p>
      </xdr:txBody>
    </xdr: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ln>
      </xdr:spPr>
    </xdr:sp>
    <xdr:clientData/>
  </xdr:twoCellAnchor>
  <xdr:twoCellAnchor>
    <xdr:from>
      <xdr:col>13</xdr:col>
      <xdr:colOff>334669</xdr:colOff>
      <xdr:row>39</xdr:row>
      <xdr:rowOff>12618</xdr:rowOff>
    </xdr:from>
    <xdr:to>
      <xdr:col>15</xdr:col>
      <xdr:colOff>841239</xdr:colOff>
      <xdr:row>40</xdr:row>
      <xdr:rowOff>332510</xdr:rowOff>
    </xdr:to>
    <xdr:sp>
      <xdr:nvSpPr>
        <xdr:cNvPr id="4" name="テキスト ボックス 3"/>
        <xdr:cNvSpPr txBox="1"/>
      </xdr:nvSpPr>
      <xdr:spPr>
        <a:xfrm>
          <a:off x="13050520" y="7603490"/>
          <a:ext cx="2430145" cy="67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pPr>
          <a:r>
            <a:rPr kumimoji="1" lang="ja-JP" altLang="en-US" sz="1600" b="1" baseline="0">
              <a:solidFill>
                <a:schemeClr val="dk1"/>
              </a:solidFill>
              <a:latin typeface="ＭＳ ゴシック" panose="020B0609070205080204" pitchFamily="1" charset="-128"/>
              <a:ea typeface="ＭＳ ゴシック" panose="020B0609070205080204" pitchFamily="1" charset="-128"/>
              <a:cs typeface="+mn-cs"/>
            </a:rPr>
            <a:t>分析欄</a:t>
          </a:r>
          <a:endParaRPr kumimoji="1" lang="ja-JP" altLang="en-US" sz="1600" b="1" baseline="0">
            <a:solidFill>
              <a:schemeClr val="dk1"/>
            </a:solidFill>
            <a:latin typeface="ＭＳ ゴシック" panose="020B0609070205080204" pitchFamily="1" charset="-128"/>
            <a:ea typeface="ＭＳ ゴシック" panose="020B0609070205080204" pitchFamily="1" charset="-128"/>
            <a:cs typeface="+mn-cs"/>
          </a:endParaRPr>
        </a:p>
      </xdr:txBody>
    </xdr:sp>
    <xdr:clientData/>
  </xdr:twoCellAnchor>
  <xdr:twoCellAnchor editAs="oneCell">
    <xdr:from>
      <xdr:col>3</xdr:col>
      <xdr:colOff>161925</xdr:colOff>
      <xdr:row>40</xdr:row>
      <xdr:rowOff>57150</xdr:rowOff>
    </xdr:from>
    <xdr:to>
      <xdr:col>3</xdr:col>
      <xdr:colOff>704850</xdr:colOff>
      <xdr:row>40</xdr:row>
      <xdr:rowOff>314325</xdr:rowOff>
    </xdr:to>
    <xdr:sp>
      <xdr:nvSpPr>
        <xdr:cNvPr id="5" name="正方形/長方形 36" descr="右上がり対角線 (太)"/>
        <xdr:cNvSpPr>
          <a:spLocks noChangeArrowheads="1"/>
        </xdr:cNvSpPr>
      </xdr:nvSpPr>
      <xdr:spPr>
        <a:xfrm>
          <a:off x="2590800" y="8001000"/>
          <a:ext cx="542925" cy="257175"/>
        </a:xfrm>
        <a:prstGeom prst="rect">
          <a:avLst/>
        </a:prstGeom>
        <a:solidFill>
          <a:srgbClr val="FF8080"/>
        </a:solidFill>
        <a:ln w="12700" algn="ctr">
          <a:solidFill>
            <a:srgbClr val="000000"/>
          </a:solidFill>
          <a:miter lim="800000"/>
        </a:ln>
      </xdr:spPr>
    </xdr:sp>
    <xdr:clientData/>
  </xdr:twoCellAnchor>
  <xdr:twoCellAnchor editAs="oneCell">
    <xdr:from>
      <xdr:col>3</xdr:col>
      <xdr:colOff>161925</xdr:colOff>
      <xdr:row>41</xdr:row>
      <xdr:rowOff>57150</xdr:rowOff>
    </xdr:from>
    <xdr:to>
      <xdr:col>3</xdr:col>
      <xdr:colOff>704850</xdr:colOff>
      <xdr:row>41</xdr:row>
      <xdr:rowOff>304800</xdr:rowOff>
    </xdr:to>
    <xdr:sp>
      <xdr:nvSpPr>
        <xdr:cNvPr id="6" name="正方形/長方形 37" descr="右下がり対角線 (太)"/>
        <xdr:cNvSpPr>
          <a:spLocks noChangeArrowheads="1"/>
        </xdr:cNvSpPr>
      </xdr:nvSpPr>
      <xdr:spPr>
        <a:xfrm>
          <a:off x="2590800" y="8353425"/>
          <a:ext cx="542925" cy="247650"/>
        </a:xfrm>
        <a:prstGeom prst="rect">
          <a:avLst/>
        </a:prstGeom>
        <a:solidFill>
          <a:srgbClr val="00FFFF"/>
        </a:solidFill>
        <a:ln w="12700" algn="ctr">
          <a:solidFill>
            <a:srgbClr val="000000"/>
          </a:solidFill>
          <a:miter lim="800000"/>
        </a:ln>
      </xdr:spPr>
    </xdr:sp>
    <xdr:clientData/>
  </xdr:twoCellAnchor>
  <xdr:twoCellAnchor editAs="oneCell">
    <xdr:from>
      <xdr:col>3</xdr:col>
      <xdr:colOff>161925</xdr:colOff>
      <xdr:row>42</xdr:row>
      <xdr:rowOff>47625</xdr:rowOff>
    </xdr:from>
    <xdr:to>
      <xdr:col>3</xdr:col>
      <xdr:colOff>704850</xdr:colOff>
      <xdr:row>42</xdr:row>
      <xdr:rowOff>304800</xdr:rowOff>
    </xdr:to>
    <xdr:sp>
      <xdr:nvSpPr>
        <xdr:cNvPr id="7" name="正方形/長方形 38" descr="右上がり対角線 (太)"/>
        <xdr:cNvSpPr>
          <a:spLocks noChangeArrowheads="1"/>
        </xdr:cNvSpPr>
      </xdr:nvSpPr>
      <xdr:spPr>
        <a:xfrm>
          <a:off x="2590800" y="8696325"/>
          <a:ext cx="542925" cy="257175"/>
        </a:xfrm>
        <a:prstGeom prst="rect">
          <a:avLst/>
        </a:prstGeom>
        <a:solidFill>
          <a:srgbClr val="008000"/>
        </a:solidFill>
        <a:ln w="12700" algn="ctr">
          <a:solidFill>
            <a:srgbClr val="000000"/>
          </a:solidFill>
          <a:miter lim="800000"/>
        </a:ln>
      </xdr:spPr>
    </xdr:sp>
    <xdr:clientData/>
  </xdr:twoCellAnchor>
  <xdr:twoCellAnchor editAs="oneCell">
    <xdr:from>
      <xdr:col>3</xdr:col>
      <xdr:colOff>161925</xdr:colOff>
      <xdr:row>43</xdr:row>
      <xdr:rowOff>47625</xdr:rowOff>
    </xdr:from>
    <xdr:to>
      <xdr:col>3</xdr:col>
      <xdr:colOff>704850</xdr:colOff>
      <xdr:row>43</xdr:row>
      <xdr:rowOff>304800</xdr:rowOff>
    </xdr:to>
    <xdr:sp>
      <xdr:nvSpPr>
        <xdr:cNvPr id="8" name="正方形/長方形 39" descr="右下がり対角線 (太)"/>
        <xdr:cNvSpPr>
          <a:spLocks noChangeArrowheads="1"/>
        </xdr:cNvSpPr>
      </xdr:nvSpPr>
      <xdr:spPr>
        <a:xfrm>
          <a:off x="2590800" y="9048750"/>
          <a:ext cx="542925" cy="257175"/>
        </a:xfrm>
        <a:prstGeom prst="rect">
          <a:avLst/>
        </a:prstGeom>
        <a:solidFill>
          <a:srgbClr val="9999FF"/>
        </a:solidFill>
        <a:ln w="12700" algn="ctr">
          <a:solidFill>
            <a:srgbClr val="000000"/>
          </a:solidFill>
          <a:miter lim="800000"/>
        </a:ln>
      </xdr:spPr>
    </xdr:sp>
    <xdr:clientData/>
  </xdr:twoCellAnchor>
  <xdr:twoCellAnchor editAs="oneCell">
    <xdr:from>
      <xdr:col>3</xdr:col>
      <xdr:colOff>161925</xdr:colOff>
      <xdr:row>44</xdr:row>
      <xdr:rowOff>57150</xdr:rowOff>
    </xdr:from>
    <xdr:to>
      <xdr:col>3</xdr:col>
      <xdr:colOff>704850</xdr:colOff>
      <xdr:row>44</xdr:row>
      <xdr:rowOff>304800</xdr:rowOff>
    </xdr:to>
    <xdr:sp>
      <xdr:nvSpPr>
        <xdr:cNvPr id="9" name="正方形/長方形 40" descr="右上がり対角線 (太)"/>
        <xdr:cNvSpPr>
          <a:spLocks noChangeArrowheads="1"/>
        </xdr:cNvSpPr>
      </xdr:nvSpPr>
      <xdr:spPr>
        <a:xfrm>
          <a:off x="2590800" y="9410700"/>
          <a:ext cx="542925" cy="247650"/>
        </a:xfrm>
        <a:prstGeom prst="rect">
          <a:avLst/>
        </a:prstGeom>
        <a:solidFill>
          <a:srgbClr val="FF6600"/>
        </a:solidFill>
        <a:ln w="12700" algn="ctr">
          <a:solidFill>
            <a:srgbClr val="000000"/>
          </a:solidFill>
          <a:miter lim="800000"/>
        </a:ln>
      </xdr:spPr>
    </xdr:sp>
    <xdr:clientData/>
  </xdr:twoCellAnchor>
  <xdr:twoCellAnchor editAs="oneCell">
    <xdr:from>
      <xdr:col>3</xdr:col>
      <xdr:colOff>161925</xdr:colOff>
      <xdr:row>45</xdr:row>
      <xdr:rowOff>57150</xdr:rowOff>
    </xdr:from>
    <xdr:to>
      <xdr:col>3</xdr:col>
      <xdr:colOff>704850</xdr:colOff>
      <xdr:row>45</xdr:row>
      <xdr:rowOff>314325</xdr:rowOff>
    </xdr:to>
    <xdr:sp>
      <xdr:nvSpPr>
        <xdr:cNvPr id="10" name="正方形/長方形 41" descr="右下がり対角線 (太)"/>
        <xdr:cNvSpPr>
          <a:spLocks noChangeArrowheads="1"/>
        </xdr:cNvSpPr>
      </xdr:nvSpPr>
      <xdr:spPr>
        <a:xfrm>
          <a:off x="2590800" y="9763125"/>
          <a:ext cx="542925" cy="257175"/>
        </a:xfrm>
        <a:prstGeom prst="rect">
          <a:avLst/>
        </a:prstGeom>
        <a:solidFill>
          <a:srgbClr val="FFFF00"/>
        </a:solidFill>
        <a:ln w="12700" algn="ctr">
          <a:solidFill>
            <a:srgbClr val="000000"/>
          </a:solidFill>
          <a:miter lim="800000"/>
        </a:ln>
      </xdr:spPr>
    </xdr:sp>
    <xdr:clientData/>
  </xdr:twoCellAnchor>
  <xdr:twoCellAnchor editAs="oneCell">
    <xdr:from>
      <xdr:col>3</xdr:col>
      <xdr:colOff>161925</xdr:colOff>
      <xdr:row>47</xdr:row>
      <xdr:rowOff>57150</xdr:rowOff>
    </xdr:from>
    <xdr:to>
      <xdr:col>3</xdr:col>
      <xdr:colOff>704850</xdr:colOff>
      <xdr:row>47</xdr:row>
      <xdr:rowOff>314325</xdr:rowOff>
    </xdr:to>
    <xdr:sp>
      <xdr:nvSpPr>
        <xdr:cNvPr id="11" name="正方形/長方形 42" descr="右上がり対角線 (太)"/>
        <xdr:cNvSpPr>
          <a:spLocks noChangeArrowheads="1"/>
        </xdr:cNvSpPr>
      </xdr:nvSpPr>
      <xdr:spPr>
        <a:xfrm>
          <a:off x="2590800" y="10467975"/>
          <a:ext cx="542925" cy="257175"/>
        </a:xfrm>
        <a:prstGeom prst="rect">
          <a:avLst/>
        </a:prstGeom>
        <a:solidFill>
          <a:srgbClr val="800080"/>
        </a:solidFill>
        <a:ln w="12700" algn="ctr">
          <a:solidFill>
            <a:srgbClr val="000000"/>
          </a:solidFill>
          <a:miter lim="800000"/>
        </a:ln>
      </xdr:spPr>
    </xdr:sp>
    <xdr:clientData/>
  </xdr:twoCellAnchor>
  <xdr:twoCellAnchor editAs="oneCell">
    <xdr:from>
      <xdr:col>3</xdr:col>
      <xdr:colOff>161925</xdr:colOff>
      <xdr:row>48</xdr:row>
      <xdr:rowOff>47625</xdr:rowOff>
    </xdr:from>
    <xdr:to>
      <xdr:col>3</xdr:col>
      <xdr:colOff>704850</xdr:colOff>
      <xdr:row>48</xdr:row>
      <xdr:rowOff>304800</xdr:rowOff>
    </xdr:to>
    <xdr:sp>
      <xdr:nvSpPr>
        <xdr:cNvPr id="12" name="正方形/長方形 43" descr="右下がり対角線 (太)"/>
        <xdr:cNvSpPr>
          <a:spLocks noChangeArrowheads="1"/>
        </xdr:cNvSpPr>
      </xdr:nvSpPr>
      <xdr:spPr>
        <a:xfrm>
          <a:off x="2590800" y="10810875"/>
          <a:ext cx="542925" cy="257175"/>
        </a:xfrm>
        <a:prstGeom prst="rect">
          <a:avLst/>
        </a:prstGeom>
        <a:solidFill>
          <a:srgbClr val="00FF00"/>
        </a:solidFill>
        <a:ln w="12700" algn="ctr">
          <a:solidFill>
            <a:srgbClr val="000000"/>
          </a:solidFill>
          <a:miter lim="800000"/>
        </a:ln>
      </xdr:spPr>
    </xdr:sp>
    <xdr:clientData/>
  </xdr:twoCellAnchor>
  <xdr:twoCellAnchor editAs="oneCell">
    <xdr:from>
      <xdr:col>3</xdr:col>
      <xdr:colOff>161925</xdr:colOff>
      <xdr:row>49</xdr:row>
      <xdr:rowOff>57150</xdr:rowOff>
    </xdr:from>
    <xdr:to>
      <xdr:col>3</xdr:col>
      <xdr:colOff>704850</xdr:colOff>
      <xdr:row>49</xdr:row>
      <xdr:rowOff>304800</xdr:rowOff>
    </xdr:to>
    <xdr:sp>
      <xdr:nvSpPr>
        <xdr:cNvPr id="13" name="正方形/長方形 44" descr="右上がり対角線 (太)"/>
        <xdr:cNvSpPr>
          <a:spLocks noChangeArrowheads="1"/>
        </xdr:cNvSpPr>
      </xdr:nvSpPr>
      <xdr:spPr>
        <a:xfrm>
          <a:off x="2590800" y="11172825"/>
          <a:ext cx="542925" cy="247650"/>
        </a:xfrm>
        <a:prstGeom prst="rect">
          <a:avLst/>
        </a:prstGeom>
        <a:solidFill>
          <a:srgbClr val="FF00FF"/>
        </a:solidFill>
        <a:ln w="12700" algn="ctr">
          <a:solidFill>
            <a:srgbClr val="000000"/>
          </a:solidFill>
          <a:miter lim="800000"/>
        </a:ln>
      </xdr:spPr>
    </xdr:sp>
    <xdr:clientData/>
  </xdr:twoCellAnchor>
  <xdr:twoCellAnchor editAs="oneCell">
    <xdr:from>
      <xdr:col>3</xdr:col>
      <xdr:colOff>161925</xdr:colOff>
      <xdr:row>50</xdr:row>
      <xdr:rowOff>57150</xdr:rowOff>
    </xdr:from>
    <xdr:to>
      <xdr:col>3</xdr:col>
      <xdr:colOff>704850</xdr:colOff>
      <xdr:row>50</xdr:row>
      <xdr:rowOff>314325</xdr:rowOff>
    </xdr:to>
    <xdr:sp>
      <xdr:nvSpPr>
        <xdr:cNvPr id="14" name="正方形/長方形 45" descr="右下がり対角線 (太)"/>
        <xdr:cNvSpPr>
          <a:spLocks noChangeArrowheads="1"/>
        </xdr:cNvSpPr>
      </xdr:nvSpPr>
      <xdr:spPr>
        <a:xfrm>
          <a:off x="2590800" y="11525250"/>
          <a:ext cx="542925" cy="257175"/>
        </a:xfrm>
        <a:prstGeom prst="rect">
          <a:avLst/>
        </a:prstGeom>
        <a:solidFill>
          <a:srgbClr val="0000FF"/>
        </a:solidFill>
        <a:ln w="12700" algn="ctr">
          <a:solidFill>
            <a:srgbClr val="000000"/>
          </a:solidFill>
          <a:miter lim="800000"/>
        </a:ln>
      </xdr:spPr>
    </xdr:sp>
    <xdr:clientData/>
  </xdr:twoCellAnchor>
  <xdr:twoCellAnchor editAs="oneCell">
    <xdr:from>
      <xdr:col>3</xdr:col>
      <xdr:colOff>161925</xdr:colOff>
      <xdr:row>51</xdr:row>
      <xdr:rowOff>47625</xdr:rowOff>
    </xdr:from>
    <xdr:to>
      <xdr:col>3</xdr:col>
      <xdr:colOff>704850</xdr:colOff>
      <xdr:row>51</xdr:row>
      <xdr:rowOff>304800</xdr:rowOff>
    </xdr:to>
    <xdr:sp>
      <xdr:nvSpPr>
        <xdr:cNvPr id="15" name="正方形/長方形 46" descr="右上がり対角線 (太)"/>
        <xdr:cNvSpPr>
          <a:spLocks noChangeArrowheads="1"/>
        </xdr:cNvSpPr>
      </xdr:nvSpPr>
      <xdr:spPr>
        <a:xfrm>
          <a:off x="2590800" y="11868150"/>
          <a:ext cx="542925" cy="257175"/>
        </a:xfrm>
        <a:prstGeom prst="rect">
          <a:avLst/>
        </a:prstGeom>
        <a:solidFill>
          <a:srgbClr val="FFCC00"/>
        </a:solidFill>
        <a:ln w="12700" algn="ctr">
          <a:solidFill>
            <a:srgbClr val="000000"/>
          </a:solidFill>
          <a:miter lim="800000"/>
        </a:ln>
      </xdr:spPr>
    </xdr:sp>
    <xdr:clientData/>
  </xdr:twoCellAnchor>
  <xdr:twoCellAnchor>
    <xdr:from>
      <xdr:col>3</xdr:col>
      <xdr:colOff>190500</xdr:colOff>
      <xdr:row>52</xdr:row>
      <xdr:rowOff>161925</xdr:rowOff>
    </xdr:from>
    <xdr:to>
      <xdr:col>3</xdr:col>
      <xdr:colOff>666750</xdr:colOff>
      <xdr:row>52</xdr:row>
      <xdr:rowOff>161925</xdr:rowOff>
    </xdr:to>
    <xdr:cxnSp>
      <xdr:nvCxnSpPr>
        <xdr:cNvPr id="16" name="直線コネクタ 20"/>
        <xdr:cNvCxnSpPr>
          <a:cxnSpLocks noChangeShapeType="1"/>
        </xdr:cNvCxnSpPr>
      </xdr:nvCxnSpPr>
      <xdr:spPr>
        <a:xfrm>
          <a:off x="2619375" y="12334875"/>
          <a:ext cx="476250" cy="0"/>
        </a:xfrm>
        <a:prstGeom prst="line">
          <a:avLst/>
        </a:prstGeom>
        <a:noFill/>
        <a:ln w="38100" algn="ctr">
          <a:solidFill>
            <a:srgbClr val="FF0000"/>
          </a:solidFill>
          <a:round/>
        </a:ln>
      </xdr:spPr>
    </xdr:cxnSp>
    <xdr:clientData/>
  </xdr:twoCellAnchor>
  <xdr:twoCellAnchor>
    <xdr:from>
      <xdr:col>3</xdr:col>
      <xdr:colOff>342900</xdr:colOff>
      <xdr:row>52</xdr:row>
      <xdr:rowOff>76200</xdr:rowOff>
    </xdr:from>
    <xdr:to>
      <xdr:col>3</xdr:col>
      <xdr:colOff>523875</xdr:colOff>
      <xdr:row>52</xdr:row>
      <xdr:rowOff>257175</xdr:rowOff>
    </xdr:to>
    <xdr:sp>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ln>
      </xdr:spPr>
    </xdr:sp>
    <xdr:clientData/>
  </xdr:twoCellAnchor>
  <xdr:twoCellAnchor>
    <xdr:from>
      <xdr:col>0</xdr:col>
      <xdr:colOff>138544</xdr:colOff>
      <xdr:row>0</xdr:row>
      <xdr:rowOff>138544</xdr:rowOff>
    </xdr:from>
    <xdr:to>
      <xdr:col>10</xdr:col>
      <xdr:colOff>398317</xdr:colOff>
      <xdr:row>4</xdr:row>
      <xdr:rowOff>21646</xdr:rowOff>
    </xdr:to>
    <xdr:sp>
      <xdr:nvSpPr>
        <xdr:cNvPr id="18" name="表題ボックス"/>
        <xdr:cNvSpPr>
          <a:spLocks noChangeArrowheads="1"/>
        </xdr:cNvSpPr>
      </xdr:nvSpPr>
      <xdr:spPr>
        <a:xfrm>
          <a:off x="138430" y="138430"/>
          <a:ext cx="9232265" cy="645160"/>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panose="020B0609070205080204" pitchFamily="1" charset="-128"/>
              <a:ea typeface="ＭＳ ゴシック" panose="020B0609070205080204" pitchFamily="1" charset="-128"/>
            </a:rPr>
            <a:t>（</a:t>
          </a:r>
          <a:r>
            <a:rPr lang="en-US" altLang="ja-JP" sz="2400" b="1" i="0" strike="noStrike">
              <a:solidFill>
                <a:srgbClr val="000000"/>
              </a:solidFill>
              <a:latin typeface="ＭＳ ゴシック" panose="020B0609070205080204" pitchFamily="1" charset="-128"/>
              <a:ea typeface="ＭＳ ゴシック" panose="020B0609070205080204" pitchFamily="1" charset="-128"/>
            </a:rPr>
            <a:t>10</a:t>
          </a:r>
          <a:r>
            <a:rPr lang="ja-JP" altLang="en-US" sz="2400" b="1" i="0" strike="noStrike">
              <a:solidFill>
                <a:srgbClr val="000000"/>
              </a:solidFill>
              <a:latin typeface="ＭＳ ゴシック" panose="020B0609070205080204" pitchFamily="1" charset="-128"/>
              <a:ea typeface="ＭＳ ゴシック" panose="020B0609070205080204" pitchFamily="1" charset="-128"/>
            </a:rPr>
            <a:t>）将来負担比率（分子）の構造（市町村）</a:t>
          </a:r>
          <a:endParaRPr lang="ja-JP" altLang="en-US" sz="2400" b="1" i="0"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xdr:nvSpPr>
        <xdr:cNvPr id="19" name="年度ボックス"/>
        <xdr:cNvSpPr>
          <a:spLocks noChangeArrowheads="1"/>
        </xdr:cNvSpPr>
      </xdr:nvSpPr>
      <xdr:spPr>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anose="020B0609070205080204" pitchFamily="1" charset="-128"/>
              <a:ea typeface="ＭＳ ゴシック" panose="020B0609070205080204" pitchFamily="1" charset="-128"/>
            </a:rPr>
            <a:t>令和</a:t>
          </a:r>
          <a:r>
            <a:rPr lang="en-US" altLang="ja-JP" sz="1600" b="1">
              <a:latin typeface="ＭＳ ゴシック" panose="020B0609070205080204" pitchFamily="1" charset="-128"/>
              <a:ea typeface="ＭＳ ゴシック" panose="020B0609070205080204" pitchFamily="1" charset="-128"/>
            </a:rPr>
            <a:t>2</a:t>
          </a:r>
          <a:r>
            <a:rPr lang="ja-JP" altLang="en-US" sz="1600" b="1">
              <a:latin typeface="ＭＳ ゴシック" panose="020B0609070205080204" pitchFamily="1" charset="-128"/>
              <a:ea typeface="ＭＳ ゴシック" panose="020B0609070205080204" pitchFamily="1" charset="-128"/>
            </a:rPr>
            <a:t>年度</a:t>
          </a:r>
          <a:endParaRPr lang="ja-JP" altLang="en-US" sz="1600" b="1">
            <a:latin typeface="ＭＳ ゴシック" panose="020B0609070205080204" pitchFamily="1" charset="-128"/>
            <a:ea typeface="ＭＳ ゴシック" panose="020B0609070205080204" pitchFamily="1" charset="-128"/>
          </a:endParaRPr>
        </a:p>
      </xdr:txBody>
    </xdr:sp>
    <xdr:clientData/>
  </xdr:twoCellAnchor>
  <xdr:twoCellAnchor>
    <xdr:from>
      <xdr:col>14</xdr:col>
      <xdr:colOff>171450</xdr:colOff>
      <xdr:row>1</xdr:row>
      <xdr:rowOff>47625</xdr:rowOff>
    </xdr:from>
    <xdr:to>
      <xdr:col>18</xdr:col>
      <xdr:colOff>133350</xdr:colOff>
      <xdr:row>3</xdr:row>
      <xdr:rowOff>123825</xdr:rowOff>
    </xdr:to>
    <xdr:sp>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anose="020B0609070205080204" pitchFamily="1" charset="-128"/>
              <a:ea typeface="ＭＳ ゴシック" panose="020B0609070205080204" pitchFamily="1" charset="-128"/>
            </a:rPr>
            <a:t>沖縄県西原町</a:t>
          </a:r>
          <a:endParaRPr lang="ja-JP" altLang="en-US" sz="1600" b="1">
            <a:latin typeface="ＭＳ ゴシック" panose="020B0609070205080204" pitchFamily="1" charset="-128"/>
            <a:ea typeface="ＭＳ ゴシック" panose="020B0609070205080204" pitchFamily="1" charset="-128"/>
          </a:endParaRPr>
        </a:p>
      </xdr:txBody>
    </xdr:sp>
    <xdr:clientData/>
  </xdr:twoCellAnchor>
  <xdr:twoCellAnchor>
    <xdr:from>
      <xdr:col>1</xdr:col>
      <xdr:colOff>0</xdr:colOff>
      <xdr:row>39</xdr:row>
      <xdr:rowOff>0</xdr:rowOff>
    </xdr:from>
    <xdr:to>
      <xdr:col>8</xdr:col>
      <xdr:colOff>0</xdr:colOff>
      <xdr:row>40</xdr:row>
      <xdr:rowOff>0</xdr:rowOff>
    </xdr:to>
    <xdr:sp>
      <xdr:nvSpPr>
        <xdr:cNvPr id="21" name="Line 22"/>
        <xdr:cNvSpPr>
          <a:spLocks noChangeShapeType="1"/>
        </xdr:cNvSpPr>
      </xdr:nvSpPr>
      <xdr:spPr>
        <a:xfrm>
          <a:off x="504825" y="7591425"/>
          <a:ext cx="5972175" cy="352425"/>
        </a:xfrm>
        <a:prstGeom prst="line">
          <a:avLst/>
        </a:prstGeom>
        <a:noFill/>
        <a:ln w="19050">
          <a:solidFill>
            <a:srgbClr val="000000"/>
          </a:solidFill>
          <a:round/>
        </a:ln>
      </xdr:spPr>
    </xdr:sp>
    <xdr:clientData/>
  </xdr:twoCellAnchor>
  <xdr:twoCellAnchor>
    <xdr:from>
      <xdr:col>1</xdr:col>
      <xdr:colOff>114300</xdr:colOff>
      <xdr:row>3</xdr:row>
      <xdr:rowOff>133350</xdr:rowOff>
    </xdr:from>
    <xdr:to>
      <xdr:col>2</xdr:col>
      <xdr:colOff>933450</xdr:colOff>
      <xdr:row>5</xdr:row>
      <xdr:rowOff>133350</xdr:rowOff>
    </xdr:to>
    <xdr:sp>
      <xdr:nvSpPr>
        <xdr:cNvPr id="22" name="テキスト ボックス 6"/>
        <xdr:cNvSpPr txBox="1">
          <a:spLocks noChangeArrowheads="1"/>
        </xdr:cNvSpPr>
      </xdr:nvSpPr>
      <xdr:spPr>
        <a:xfrm>
          <a:off x="619125" y="704850"/>
          <a:ext cx="1781175" cy="381000"/>
        </a:xfrm>
        <a:prstGeom prst="rect">
          <a:avLst/>
        </a:prstGeom>
        <a:noFill/>
        <a:ln w="9525">
          <a:noFill/>
          <a:miter lim="800000"/>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panose="020B0609070205080204" pitchFamily="1" charset="-128"/>
              <a:ea typeface="ＭＳ ゴシック" panose="020B0609070205080204" pitchFamily="1" charset="-128"/>
            </a:rPr>
            <a:t>（百万円）</a:t>
          </a:r>
          <a:endParaRPr lang="ja-JP" altLang="en-US" sz="1600" b="1" i="0"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13</xdr:col>
      <xdr:colOff>390525</xdr:colOff>
      <xdr:row>40</xdr:row>
      <xdr:rowOff>19050</xdr:rowOff>
    </xdr:from>
    <xdr:to>
      <xdr:col>18</xdr:col>
      <xdr:colOff>19049</xdr:colOff>
      <xdr:row>52</xdr:row>
      <xdr:rowOff>247650</xdr:rowOff>
    </xdr:to>
    <xdr:sp>
      <xdr:nvSpPr>
        <xdr:cNvPr id="23" name="テキスト ボックス 22"/>
        <xdr:cNvSpPr txBox="1"/>
      </xdr:nvSpPr>
      <xdr:spPr>
        <a:xfrm>
          <a:off x="13106400" y="7962900"/>
          <a:ext cx="4438015"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・将来負担額について、令和</a:t>
          </a:r>
          <a:r>
            <a:rPr kumimoji="1" lang="en-US"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2</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年度は平成</a:t>
          </a:r>
          <a:r>
            <a:rPr kumimoji="1" lang="ja-JP" altLang="en-US" sz="1400">
              <a:solidFill>
                <a:sysClr val="windowText" lastClr="000000"/>
              </a:solidFill>
              <a:effectLst/>
              <a:latin typeface="ＭＳ ゴシック" panose="020B0609070205080204" pitchFamily="1" charset="-128"/>
              <a:ea typeface="ＭＳ ゴシック" panose="020B0609070205080204" pitchFamily="1" charset="-128"/>
              <a:cs typeface="+mn-cs"/>
            </a:rPr>
            <a:t>元</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年度より減少しており、ここ数年は減少傾向にある。中でも、最も割合が大きい地方債の現在高は、令和</a:t>
          </a:r>
          <a:r>
            <a:rPr kumimoji="1" lang="en-US"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2</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年度は</a:t>
          </a:r>
          <a:r>
            <a:rPr kumimoji="1" lang="ja-JP" altLang="en-US" sz="1400">
              <a:solidFill>
                <a:sysClr val="windowText" lastClr="000000"/>
              </a:solidFill>
              <a:effectLst/>
              <a:latin typeface="ＭＳ ゴシック" panose="020B0609070205080204" pitchFamily="1" charset="-128"/>
              <a:ea typeface="ＭＳ ゴシック" panose="020B0609070205080204" pitchFamily="1" charset="-128"/>
              <a:cs typeface="+mn-cs"/>
            </a:rPr>
            <a:t>令和元</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年度に比べ、</a:t>
          </a:r>
          <a:r>
            <a:rPr kumimoji="1" lang="en-US"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3.1</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億円減少している。また、公営企業債等繰入見込額も年々減少している。組合等負担等見込額は、東部消防庁舎の建設事業の影響により増額しており、今後も他組合でも多額の費用がかかる見込みがあるため、増加傾向になると考えられる。</a:t>
          </a:r>
          <a:endParaRPr lang="ja-JP" altLang="ja-JP" sz="1400">
            <a:solidFill>
              <a:sysClr val="windowText" lastClr="000000"/>
            </a:solidFill>
            <a:effectLst/>
            <a:latin typeface="ＭＳ ゴシック" panose="020B0609070205080204" pitchFamily="1" charset="-128"/>
            <a:ea typeface="ＭＳ ゴシック" panose="020B0609070205080204" pitchFamily="1" charset="-128"/>
          </a:endParaRPr>
        </a:p>
        <a:p>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・充当可能財源等は、</a:t>
          </a:r>
          <a:r>
            <a:rPr kumimoji="1" lang="ja-JP" altLang="en-US" sz="1400">
              <a:solidFill>
                <a:sysClr val="windowText" lastClr="000000"/>
              </a:solidFill>
              <a:effectLst/>
              <a:latin typeface="ＭＳ ゴシック" panose="020B0609070205080204" pitchFamily="1" charset="-128"/>
              <a:ea typeface="ＭＳ ゴシック" panose="020B0609070205080204" pitchFamily="1" charset="-128"/>
              <a:cs typeface="+mn-cs"/>
            </a:rPr>
            <a:t>年々減少傾向にあったが、令和２年度増加となった。増の要因としては、</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基金管理方針</a:t>
          </a:r>
          <a:r>
            <a:rPr kumimoji="1" lang="ja-JP" altLang="en-US" sz="1400">
              <a:solidFill>
                <a:sysClr val="windowText" lastClr="000000"/>
              </a:solidFill>
              <a:effectLst/>
              <a:latin typeface="ＭＳ ゴシック" panose="020B0609070205080204" pitchFamily="1" charset="-128"/>
              <a:ea typeface="ＭＳ ゴシック" panose="020B0609070205080204" pitchFamily="1" charset="-128"/>
              <a:cs typeface="+mn-cs"/>
            </a:rPr>
            <a:t>や国民健康保険特別会計の累積赤字解消計画による</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計画的な</a:t>
          </a:r>
          <a:r>
            <a:rPr kumimoji="1" lang="ja-JP" altLang="en-US" sz="1400">
              <a:solidFill>
                <a:sysClr val="windowText" lastClr="000000"/>
              </a:solidFill>
              <a:effectLst/>
              <a:latin typeface="ＭＳ ゴシック" panose="020B0609070205080204" pitchFamily="1" charset="-128"/>
              <a:ea typeface="ＭＳ ゴシック" panose="020B0609070205080204" pitchFamily="1" charset="-128"/>
              <a:cs typeface="+mn-cs"/>
            </a:rPr>
            <a:t>特定目的基金の執行が考えられる</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a:t>
          </a:r>
          <a:endParaRPr lang="ja-JP" altLang="ja-JP" sz="1400">
            <a:solidFill>
              <a:srgbClr val="FF0000"/>
            </a:solidFill>
            <a:effectLst/>
            <a:latin typeface="ＭＳ ゴシック" panose="020B0609070205080204" pitchFamily="1" charset="-128"/>
            <a:ea typeface="ＭＳ ゴシック" panose="020B0609070205080204" pitchFamily="1" charset="-128"/>
          </a:endParaRPr>
        </a:p>
      </xdr:txBody>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xdr:cNvGraphicFramePr/>
      </xdr:nvGraphicFramePr>
      <xdr:xfrm>
        <a:off x="152400" y="923290"/>
        <a:ext cx="13281660" cy="1042606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xdr:nvSpPr>
        <xdr:cNvPr id="3" name="Rectangle 2"/>
        <xdr:cNvSpPr>
          <a:spLocks noChangeArrowheads="1"/>
        </xdr:cNvSpPr>
      </xdr:nvSpPr>
      <xdr:spPr>
        <a:xfrm>
          <a:off x="828675" y="12411075"/>
          <a:ext cx="695325" cy="417195"/>
        </a:xfrm>
        <a:prstGeom prst="rect">
          <a:avLst/>
        </a:prstGeom>
        <a:pattFill prst="pct70">
          <a:fgClr>
            <a:srgbClr val="843C0C"/>
          </a:fgClr>
          <a:bgClr>
            <a:schemeClr val="bg1"/>
          </a:bgClr>
        </a:pattFill>
        <a:ln w="6350">
          <a:solidFill>
            <a:srgbClr val="000000"/>
          </a:solidFill>
          <a:miter lim="800000"/>
        </a:ln>
      </xdr:spPr>
    </xdr:sp>
    <xdr:clientData/>
  </xdr:twoCellAnchor>
  <xdr:twoCellAnchor>
    <xdr:from>
      <xdr:col>1</xdr:col>
      <xdr:colOff>200025</xdr:colOff>
      <xdr:row>56</xdr:row>
      <xdr:rowOff>114300</xdr:rowOff>
    </xdr:from>
    <xdr:to>
      <xdr:col>1</xdr:col>
      <xdr:colOff>895350</xdr:colOff>
      <xdr:row>56</xdr:row>
      <xdr:rowOff>523875</xdr:rowOff>
    </xdr:to>
    <xdr:sp>
      <xdr:nvSpPr>
        <xdr:cNvPr id="4" name="Rectangle 3"/>
        <xdr:cNvSpPr>
          <a:spLocks noChangeArrowheads="1"/>
        </xdr:cNvSpPr>
      </xdr:nvSpPr>
      <xdr:spPr>
        <a:xfrm>
          <a:off x="828675" y="13754100"/>
          <a:ext cx="695325" cy="409575"/>
        </a:xfrm>
        <a:prstGeom prst="rect">
          <a:avLst/>
        </a:prstGeom>
        <a:solidFill>
          <a:srgbClr val="2E75B6"/>
        </a:solidFill>
        <a:ln w="6350">
          <a:solidFill>
            <a:srgbClr val="000000"/>
          </a:solidFill>
          <a:miter lim="800000"/>
        </a:ln>
      </xdr:spPr>
    </xdr:sp>
    <xdr:clientData/>
  </xdr:twoCellAnchor>
  <xdr:twoCellAnchor>
    <xdr:from>
      <xdr:col>0</xdr:col>
      <xdr:colOff>123825</xdr:colOff>
      <xdr:row>0</xdr:row>
      <xdr:rowOff>123825</xdr:rowOff>
    </xdr:from>
    <xdr:to>
      <xdr:col>8</xdr:col>
      <xdr:colOff>138546</xdr:colOff>
      <xdr:row>3</xdr:row>
      <xdr:rowOff>133350</xdr:rowOff>
    </xdr:to>
    <xdr:sp>
      <xdr:nvSpPr>
        <xdr:cNvPr id="5" name="表題ボックス"/>
        <xdr:cNvSpPr>
          <a:spLocks noChangeArrowheads="1"/>
        </xdr:cNvSpPr>
      </xdr:nvSpPr>
      <xdr:spPr>
        <a:xfrm>
          <a:off x="123825" y="123825"/>
          <a:ext cx="13435330" cy="638175"/>
        </a:xfrm>
        <a:prstGeom prst="rect">
          <a:avLst/>
        </a:prstGeom>
        <a:noFill/>
        <a:ln w="9525">
          <a:noFill/>
          <a:miter lim="800000"/>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panose="020B0609070205080204" pitchFamily="1" charset="-128"/>
              <a:ea typeface="ＭＳ ゴシック" panose="020B0609070205080204" pitchFamily="1" charset="-128"/>
            </a:rPr>
            <a:t>（</a:t>
          </a:r>
          <a:r>
            <a:rPr lang="en-US" altLang="ja-JP" sz="2800" b="1" i="0" u="none" strike="noStrike" baseline="0">
              <a:solidFill>
                <a:srgbClr val="000000"/>
              </a:solidFill>
              <a:latin typeface="ＭＳ ゴシック" panose="020B0609070205080204" pitchFamily="1" charset="-128"/>
              <a:ea typeface="ＭＳ ゴシック" panose="020B0609070205080204" pitchFamily="1" charset="-128"/>
            </a:rPr>
            <a:t>11</a:t>
          </a:r>
          <a:r>
            <a:rPr lang="ja-JP" altLang="en-US" sz="2800" b="1" i="0" u="none" strike="noStrike" baseline="0">
              <a:solidFill>
                <a:srgbClr val="000000"/>
              </a:solidFill>
              <a:latin typeface="ＭＳ ゴシック" panose="020B0609070205080204" pitchFamily="1" charset="-128"/>
              <a:ea typeface="ＭＳ ゴシック" panose="020B0609070205080204" pitchFamily="1" charset="-128"/>
            </a:rPr>
            <a:t>）基金残高（東日本大震災分を含む）に係る経年分析（市町村）</a:t>
          </a:r>
          <a:endParaRPr lang="ja-JP" altLang="en-US" sz="2800" b="1"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xdr:col>
      <xdr:colOff>0</xdr:colOff>
      <xdr:row>53</xdr:row>
      <xdr:rowOff>0</xdr:rowOff>
    </xdr:from>
    <xdr:to>
      <xdr:col>5</xdr:col>
      <xdr:colOff>0</xdr:colOff>
      <xdr:row>54</xdr:row>
      <xdr:rowOff>0</xdr:rowOff>
    </xdr:to>
    <xdr:sp>
      <xdr:nvSpPr>
        <xdr:cNvPr id="6" name="Line 10"/>
        <xdr:cNvSpPr>
          <a:spLocks noChangeShapeType="1"/>
        </xdr:cNvSpPr>
      </xdr:nvSpPr>
      <xdr:spPr>
        <a:xfrm>
          <a:off x="628650" y="11934825"/>
          <a:ext cx="7248525" cy="371475"/>
        </a:xfrm>
        <a:prstGeom prst="line">
          <a:avLst/>
        </a:prstGeom>
        <a:noFill/>
        <a:ln w="19050">
          <a:solidFill>
            <a:srgbClr val="000000"/>
          </a:solidFill>
          <a:round/>
        </a:ln>
      </xdr:spPr>
    </xdr:sp>
    <xdr:clientData/>
  </xdr:twoCellAnchor>
  <xdr:twoCellAnchor>
    <xdr:from>
      <xdr:col>8</xdr:col>
      <xdr:colOff>340178</xdr:colOff>
      <xdr:row>0</xdr:row>
      <xdr:rowOff>165045</xdr:rowOff>
    </xdr:from>
    <xdr:to>
      <xdr:col>10</xdr:col>
      <xdr:colOff>367392</xdr:colOff>
      <xdr:row>2</xdr:row>
      <xdr:rowOff>165045</xdr:rowOff>
    </xdr:to>
    <xdr:sp>
      <xdr:nvSpPr>
        <xdr:cNvPr id="7" name="年度ボックス"/>
        <xdr:cNvSpPr>
          <a:spLocks noChangeArrowheads="1"/>
        </xdr:cNvSpPr>
      </xdr:nvSpPr>
      <xdr:spPr>
        <a:xfrm>
          <a:off x="13760450" y="164465"/>
          <a:ext cx="3989705" cy="419100"/>
        </a:xfrm>
        <a:prstGeom prst="rect">
          <a:avLst/>
        </a:prstGeom>
        <a:noFill/>
        <a:ln w="25400">
          <a:solidFill>
            <a:srgbClr val="000000"/>
          </a:solidFill>
          <a:miter lim="800000"/>
        </a:ln>
      </xdr:spPr>
      <xdr:txBody>
        <a:bodyPr anchor="ctr"/>
        <a:lstStyle/>
        <a:p>
          <a:pPr algn="ctr"/>
          <a:r>
            <a:rPr lang="ja-JP" altLang="en-US" sz="1800" b="1">
              <a:solidFill>
                <a:schemeClr val="tx1"/>
              </a:solidFill>
              <a:latin typeface="ＭＳ ゴシック" panose="020B0609070205080204" pitchFamily="1" charset="-128"/>
              <a:ea typeface="ＭＳ ゴシック" panose="020B0609070205080204" pitchFamily="1" charset="-128"/>
            </a:rPr>
            <a:t>令和</a:t>
          </a:r>
          <a:r>
            <a:rPr lang="en-US" altLang="ja-JP" sz="1800" b="1">
              <a:solidFill>
                <a:schemeClr val="tx1"/>
              </a:solidFill>
              <a:latin typeface="ＭＳ ゴシック" panose="020B0609070205080204" pitchFamily="1" charset="-128"/>
              <a:ea typeface="ＭＳ ゴシック" panose="020B0609070205080204" pitchFamily="1" charset="-128"/>
            </a:rPr>
            <a:t>2</a:t>
          </a:r>
          <a:r>
            <a:rPr lang="ja-JP" altLang="en-US" sz="1800" b="1">
              <a:solidFill>
                <a:schemeClr val="tx1"/>
              </a:solidFill>
              <a:latin typeface="ＭＳ ゴシック" panose="020B0609070205080204" pitchFamily="1" charset="-128"/>
              <a:ea typeface="ＭＳ ゴシック" panose="020B0609070205080204" pitchFamily="1" charset="-128"/>
            </a:rPr>
            <a:t>年度</a:t>
          </a:r>
          <a:endParaRPr lang="ja-JP" altLang="en-US" sz="1800" b="1">
            <a:solidFill>
              <a:schemeClr val="tx1"/>
            </a:solidFill>
            <a:latin typeface="ＭＳ ゴシック" panose="020B0609070205080204" pitchFamily="1" charset="-128"/>
            <a:ea typeface="ＭＳ ゴシック" panose="020B0609070205080204" pitchFamily="1" charset="-128"/>
          </a:endParaRPr>
        </a:p>
      </xdr:txBody>
    </xdr:sp>
    <xdr:clientData/>
  </xdr:twoCellAnchor>
  <xdr:twoCellAnchor>
    <xdr:from>
      <xdr:col>10</xdr:col>
      <xdr:colOff>561018</xdr:colOff>
      <xdr:row>0</xdr:row>
      <xdr:rowOff>165046</xdr:rowOff>
    </xdr:from>
    <xdr:to>
      <xdr:col>14</xdr:col>
      <xdr:colOff>81646</xdr:colOff>
      <xdr:row>2</xdr:row>
      <xdr:rowOff>165046</xdr:rowOff>
    </xdr:to>
    <xdr:sp>
      <xdr:nvSpPr>
        <xdr:cNvPr id="8" name="団体名称ボックス"/>
        <xdr:cNvSpPr>
          <a:spLocks noChangeArrowheads="1"/>
        </xdr:cNvSpPr>
      </xdr:nvSpPr>
      <xdr:spPr>
        <a:xfrm>
          <a:off x="17943830" y="164465"/>
          <a:ext cx="7445375" cy="419100"/>
        </a:xfrm>
        <a:prstGeom prst="rect">
          <a:avLst/>
        </a:prstGeom>
        <a:noFill/>
        <a:ln w="25400">
          <a:solidFill>
            <a:srgbClr val="000000"/>
          </a:solidFill>
          <a:miter lim="800000"/>
        </a:ln>
      </xdr:spPr>
      <xdr:txBody>
        <a:bodyPr anchor="ctr"/>
        <a:lstStyle/>
        <a:p>
          <a:pPr algn="ctr"/>
          <a:r>
            <a:rPr lang="ja-JP" altLang="en-US" sz="1800" b="1">
              <a:latin typeface="ＭＳ ゴシック" panose="020B0609070205080204" pitchFamily="1" charset="-128"/>
              <a:ea typeface="ＭＳ ゴシック" panose="020B0609070205080204" pitchFamily="1" charset="-128"/>
            </a:rPr>
            <a:t>沖縄県西原町</a:t>
          </a:r>
          <a:endParaRPr lang="ja-JP" altLang="en-US" sz="1800" b="1">
            <a:latin typeface="ＭＳ ゴシック" panose="020B0609070205080204" pitchFamily="1" charset="-128"/>
            <a:ea typeface="ＭＳ ゴシック" panose="020B0609070205080204" pitchFamily="1" charset="-128"/>
          </a:endParaRPr>
        </a:p>
      </xdr:txBody>
    </xdr:sp>
    <xdr:clientData/>
  </xdr:twoCellAnchor>
  <xdr:twoCellAnchor>
    <xdr:from>
      <xdr:col>0</xdr:col>
      <xdr:colOff>533400</xdr:colOff>
      <xdr:row>4</xdr:row>
      <xdr:rowOff>118629</xdr:rowOff>
    </xdr:from>
    <xdr:to>
      <xdr:col>2</xdr:col>
      <xdr:colOff>1009650</xdr:colOff>
      <xdr:row>6</xdr:row>
      <xdr:rowOff>185304</xdr:rowOff>
    </xdr:to>
    <xdr:sp>
      <xdr:nvSpPr>
        <xdr:cNvPr id="9" name="テキスト ボックス 6"/>
        <xdr:cNvSpPr txBox="1">
          <a:spLocks noChangeArrowheads="1"/>
        </xdr:cNvSpPr>
      </xdr:nvSpPr>
      <xdr:spPr>
        <a:xfrm>
          <a:off x="533400" y="956310"/>
          <a:ext cx="2352675" cy="485775"/>
        </a:xfrm>
        <a:prstGeom prst="rect">
          <a:avLst/>
        </a:prstGeom>
        <a:noFill/>
        <a:ln w="9525">
          <a:noFill/>
          <a:miter lim="800000"/>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panose="020B0609070205080204" pitchFamily="1" charset="-128"/>
              <a:ea typeface="ＭＳ ゴシック" panose="020B0609070205080204" pitchFamily="1" charset="-128"/>
            </a:rPr>
            <a:t>（百万円）</a:t>
          </a:r>
          <a:endParaRPr lang="ja-JP" altLang="en-US" sz="1600" b="1" i="0"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xdr:col>
      <xdr:colOff>200025</xdr:colOff>
      <xdr:row>55</xdr:row>
      <xdr:rowOff>114300</xdr:rowOff>
    </xdr:from>
    <xdr:to>
      <xdr:col>1</xdr:col>
      <xdr:colOff>895350</xdr:colOff>
      <xdr:row>55</xdr:row>
      <xdr:rowOff>523875</xdr:rowOff>
    </xdr:to>
    <xdr:sp>
      <xdr:nvSpPr>
        <xdr:cNvPr id="10" name="Rectangle 3"/>
        <xdr:cNvSpPr>
          <a:spLocks noChangeArrowheads="1"/>
        </xdr:cNvSpPr>
      </xdr:nvSpPr>
      <xdr:spPr>
        <a:xfrm>
          <a:off x="828675" y="13087350"/>
          <a:ext cx="695325" cy="409575"/>
        </a:xfrm>
        <a:prstGeom prst="rect">
          <a:avLst/>
        </a:prstGeom>
        <a:pattFill prst="smGrid">
          <a:fgClr>
            <a:srgbClr val="FF66CC"/>
          </a:fgClr>
          <a:bgClr>
            <a:schemeClr val="bg1"/>
          </a:bgClr>
        </a:pattFill>
        <a:ln w="6350">
          <a:solidFill>
            <a:srgbClr val="000000"/>
          </a:solidFill>
          <a:miter lim="800000"/>
        </a:ln>
      </xdr:spPr>
    </xdr:sp>
    <xdr:clientData/>
  </xdr:twoCellAnchor>
  <xdr:twoCellAnchor>
    <xdr:from>
      <xdr:col>8</xdr:col>
      <xdr:colOff>340178</xdr:colOff>
      <xdr:row>3</xdr:row>
      <xdr:rowOff>176894</xdr:rowOff>
    </xdr:from>
    <xdr:to>
      <xdr:col>14</xdr:col>
      <xdr:colOff>81646</xdr:colOff>
      <xdr:row>24</xdr:row>
      <xdr:rowOff>108857</xdr:rowOff>
    </xdr:to>
    <xdr:sp>
      <xdr:nvSpPr>
        <xdr:cNvPr id="11" name="Rectangle 6"/>
        <xdr:cNvSpPr>
          <a:spLocks noChangeArrowheads="1"/>
        </xdr:cNvSpPr>
      </xdr:nvSpPr>
      <xdr:spPr>
        <a:xfrm>
          <a:off x="13760450" y="805180"/>
          <a:ext cx="11628755" cy="4332605"/>
        </a:xfrm>
        <a:prstGeom prst="rect">
          <a:avLst/>
        </a:prstGeom>
        <a:noFill/>
        <a:ln w="19050">
          <a:solidFill>
            <a:srgbClr val="000000"/>
          </a:solidFill>
          <a:miter lim="800000"/>
        </a:ln>
      </xdr:spPr>
    </xdr:sp>
    <xdr:clientData/>
  </xdr:twoCellAnchor>
  <xdr:twoCellAnchor>
    <xdr:from>
      <xdr:col>8</xdr:col>
      <xdr:colOff>340178</xdr:colOff>
      <xdr:row>6</xdr:row>
      <xdr:rowOff>40820</xdr:rowOff>
    </xdr:from>
    <xdr:to>
      <xdr:col>14</xdr:col>
      <xdr:colOff>80642</xdr:colOff>
      <xdr:row>24</xdr:row>
      <xdr:rowOff>108857</xdr:rowOff>
    </xdr:to>
    <xdr:sp>
      <xdr:nvSpPr>
        <xdr:cNvPr id="12" name="テキスト ボックス 11"/>
        <xdr:cNvSpPr txBox="1"/>
      </xdr:nvSpPr>
      <xdr:spPr>
        <a:xfrm>
          <a:off x="13760450" y="1297940"/>
          <a:ext cx="11627485" cy="3839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（増減理由）</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　基金全体としては、令和元年度より</a:t>
          </a:r>
          <a:r>
            <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rPr>
            <a:t>128</a:t>
          </a:r>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百万円増となった。増額となった主な基金は、特別会計繰出準備基金及び町立小中学校体育館長寿命化基金（石油貯蔵施設立地対策等補助事業の基金造成による積立）である。</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　財政調整基金は、当初予算を編成するため、</a:t>
          </a:r>
          <a:r>
            <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rPr>
            <a:t>255</a:t>
          </a:r>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百万円を取崩したが、補正で積立てを行い令和元年度並みの残高となった。</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（今後の方針）</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　今後も当初予算編成時に収支不足が続く見通しであり、また、国民健康保険特別会計の累積赤字解消のための法定外繰出を計画的に進めていくため、基金全体が減少する見込みである。また、老朽化した公共施設等の更新や退職手当特別負担金の増加等にも対応するため、町基金管理方針に沿って、計画的な基金の積立を行い、安定的な財政運営に欠かせない基金を管理していく。</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xdr:nvSpPr>
        <xdr:cNvPr id="13" name="Rectangle 7"/>
        <xdr:cNvSpPr>
          <a:spLocks noChangeArrowheads="1"/>
        </xdr:cNvSpPr>
      </xdr:nvSpPr>
      <xdr:spPr>
        <a:xfrm>
          <a:off x="13843000" y="911225"/>
          <a:ext cx="1257300" cy="353060"/>
        </a:xfrm>
        <a:prstGeom prst="rect">
          <a:avLst/>
        </a:prstGeom>
        <a:noFill/>
        <a:ln w="9525">
          <a:solidFill>
            <a:schemeClr val="tx1"/>
          </a:solidFill>
          <a:miter lim="800000"/>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panose="020B0609070205080204" pitchFamily="1" charset="-128"/>
              <a:ea typeface="ＭＳ ゴシック" panose="020B0609070205080204" pitchFamily="1" charset="-128"/>
            </a:rPr>
            <a:t>基金全体</a:t>
          </a:r>
          <a:endParaRPr lang="ja-JP" altLang="en-US" sz="1500" b="1"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8</xdr:col>
      <xdr:colOff>340178</xdr:colOff>
      <xdr:row>54</xdr:row>
      <xdr:rowOff>155863</xdr:rowOff>
    </xdr:from>
    <xdr:to>
      <xdr:col>14</xdr:col>
      <xdr:colOff>81646</xdr:colOff>
      <xdr:row>63</xdr:row>
      <xdr:rowOff>0</xdr:rowOff>
    </xdr:to>
    <xdr:sp>
      <xdr:nvSpPr>
        <xdr:cNvPr id="14" name="Rectangle 6"/>
        <xdr:cNvSpPr>
          <a:spLocks noChangeArrowheads="1"/>
        </xdr:cNvSpPr>
      </xdr:nvSpPr>
      <xdr:spPr>
        <a:xfrm>
          <a:off x="13760450" y="12461875"/>
          <a:ext cx="11628755" cy="5426075"/>
        </a:xfrm>
        <a:prstGeom prst="rect">
          <a:avLst/>
        </a:prstGeom>
        <a:noFill/>
        <a:ln w="19050">
          <a:solidFill>
            <a:srgbClr val="000000"/>
          </a:solidFill>
          <a:miter lim="800000"/>
        </a:ln>
      </xdr:spPr>
    </xdr:sp>
    <xdr:clientData/>
  </xdr:twoCellAnchor>
  <xdr:twoCellAnchor>
    <xdr:from>
      <xdr:col>8</xdr:col>
      <xdr:colOff>340178</xdr:colOff>
      <xdr:row>54</xdr:row>
      <xdr:rowOff>623455</xdr:rowOff>
    </xdr:from>
    <xdr:to>
      <xdr:col>14</xdr:col>
      <xdr:colOff>80642</xdr:colOff>
      <xdr:row>62</xdr:row>
      <xdr:rowOff>663779</xdr:rowOff>
    </xdr:to>
    <xdr:sp>
      <xdr:nvSpPr>
        <xdr:cNvPr id="15" name="テキスト ボックス 14"/>
        <xdr:cNvSpPr txBox="1"/>
      </xdr:nvSpPr>
      <xdr:spPr>
        <a:xfrm>
          <a:off x="13760450" y="12929235"/>
          <a:ext cx="11627485" cy="4955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（基金の使途）</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・特別会計繰出準備基金　　　　　：特別会計で多額の費用が必要になった時に備え、積み立てる基金　</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・公共施設修繕等基金　　　　　　：老朽化した公共施設の更新に必要な費用を積み立てる基金</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・職員退職手当特別負担金基金　　：職員が退職した場合に負担しなければならない特別負担金の財源に充てるために積み立てる基金</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・町立小中学校体育館長寿命化基金：小中学校体育館の屋根を更新整備するために積み立てる基金</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・新設学校用地等土地開発基金　　：学校用地を取得するために積み立てる基金</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（増減理由）</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1" charset="-128"/>
              <a:ea typeface="ＭＳ ゴシック" panose="020B0609070205080204" pitchFamily="1" charset="-128"/>
              <a:cs typeface="+mn-cs"/>
            </a:rPr>
            <a:t>特別会計繰出準備基金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1" charset="-128"/>
              <a:ea typeface="ＭＳ ゴシック" panose="020B0609070205080204" pitchFamily="1"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1" charset="-128"/>
              <a:ea typeface="ＭＳ ゴシック" panose="020B0609070205080204" pitchFamily="1" charset="-128"/>
              <a:cs typeface="+mn-cs"/>
            </a:rPr>
            <a:t>百万円の増額は、国民健康保険特別会計への累積赤字解消のための法定外繰出金として計画的に積み立てたことによる増額。</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1" charset="-128"/>
              <a:ea typeface="ＭＳ ゴシック" panose="020B0609070205080204" pitchFamily="1" charset="-128"/>
              <a:cs typeface="+mn-cs"/>
            </a:rPr>
            <a:t>町立小中学校体育館長寿命化基金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1" charset="-128"/>
              <a:ea typeface="ＭＳ ゴシック" panose="020B0609070205080204" pitchFamily="1" charset="-128"/>
              <a:cs typeface="+mn-cs"/>
            </a:rPr>
            <a:t>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1" charset="-128"/>
              <a:ea typeface="ＭＳ ゴシック" panose="020B0609070205080204" pitchFamily="1" charset="-128"/>
              <a:cs typeface="+mn-cs"/>
            </a:rPr>
            <a:t>百万円の皆増は、石油貯蔵施設立地対策等補助金事業の基金造成によるもの。</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（今後の方針）</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　今後は、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1" charset="-128"/>
              <a:ea typeface="ＭＳ ゴシック" panose="020B0609070205080204" pitchFamily="1" charset="-128"/>
              <a:cs typeface="+mn-cs"/>
            </a:rPr>
            <a:t>老朽化した公共施設等の更新や退職手当特別負担金の増加等にも対応するため、町基金管理方針に沿って、計画的な基金の積立を行い、安定的な財政運営に欠かせない基金を管理していく。</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1" charset="-128"/>
              <a:ea typeface="ＭＳ ゴシック" panose="020B0609070205080204" pitchFamily="1" charset="-128"/>
              <a:cs typeface="+mn-cs"/>
            </a:rPr>
            <a:t>また、国民健康保険特別会計の累積赤字解消のための法定外繰出を計画的に進めていくため、補正予算での余剰金を積み立てていく。</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xdr:nvSpPr>
        <xdr:cNvPr id="16" name="Rectangle 7"/>
        <xdr:cNvSpPr>
          <a:spLocks noChangeArrowheads="1"/>
        </xdr:cNvSpPr>
      </xdr:nvSpPr>
      <xdr:spPr>
        <a:xfrm>
          <a:off x="13843000" y="12560935"/>
          <a:ext cx="2511425" cy="331470"/>
        </a:xfrm>
        <a:prstGeom prst="rect">
          <a:avLst/>
        </a:prstGeom>
        <a:noFill/>
        <a:ln w="9525">
          <a:solidFill>
            <a:schemeClr val="tx1"/>
          </a:solidFill>
          <a:miter lim="800000"/>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panose="020B0609070205080204" pitchFamily="1" charset="-128"/>
              <a:ea typeface="ＭＳ ゴシック" panose="020B0609070205080204" pitchFamily="1" charset="-128"/>
            </a:rPr>
            <a:t>その他特定目的基金</a:t>
          </a:r>
          <a:endParaRPr lang="ja-JP" altLang="en-US" sz="1500" b="1"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8</xdr:col>
      <xdr:colOff>340178</xdr:colOff>
      <xdr:row>25</xdr:row>
      <xdr:rowOff>40820</xdr:rowOff>
    </xdr:from>
    <xdr:to>
      <xdr:col>14</xdr:col>
      <xdr:colOff>81646</xdr:colOff>
      <xdr:row>41</xdr:row>
      <xdr:rowOff>138546</xdr:rowOff>
    </xdr:to>
    <xdr:sp>
      <xdr:nvSpPr>
        <xdr:cNvPr id="17" name="Rectangle 6"/>
        <xdr:cNvSpPr>
          <a:spLocks noChangeArrowheads="1"/>
        </xdr:cNvSpPr>
      </xdr:nvSpPr>
      <xdr:spPr>
        <a:xfrm>
          <a:off x="13760450" y="5279390"/>
          <a:ext cx="11628755" cy="3450590"/>
        </a:xfrm>
        <a:prstGeom prst="rect">
          <a:avLst/>
        </a:prstGeom>
        <a:noFill/>
        <a:ln w="19050">
          <a:solidFill>
            <a:srgbClr val="000000"/>
          </a:solidFill>
          <a:miter lim="800000"/>
        </a:ln>
      </xdr:spPr>
    </xdr:sp>
    <xdr:clientData/>
  </xdr:twoCellAnchor>
  <xdr:twoCellAnchor>
    <xdr:from>
      <xdr:col>8</xdr:col>
      <xdr:colOff>340178</xdr:colOff>
      <xdr:row>27</xdr:row>
      <xdr:rowOff>95250</xdr:rowOff>
    </xdr:from>
    <xdr:to>
      <xdr:col>14</xdr:col>
      <xdr:colOff>80642</xdr:colOff>
      <xdr:row>41</xdr:row>
      <xdr:rowOff>121228</xdr:rowOff>
    </xdr:to>
    <xdr:sp>
      <xdr:nvSpPr>
        <xdr:cNvPr id="18" name="テキスト ボックス 17"/>
        <xdr:cNvSpPr txBox="1"/>
      </xdr:nvSpPr>
      <xdr:spPr>
        <a:xfrm>
          <a:off x="13760450" y="5753100"/>
          <a:ext cx="11627485" cy="29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（増減理由）</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1" charset="-128"/>
              <a:ea typeface="ＭＳ ゴシック" panose="020B0609070205080204" pitchFamily="1" charset="-128"/>
              <a:cs typeface="+mn-cs"/>
            </a:rPr>
            <a:t>財政調整基金は、当初予算を編成するため、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1" charset="-128"/>
              <a:ea typeface="ＭＳ ゴシック" panose="020B0609070205080204" pitchFamily="1" charset="-128"/>
              <a:cs typeface="+mn-cs"/>
            </a:rPr>
            <a:t>255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1" charset="-128"/>
              <a:ea typeface="ＭＳ ゴシック" panose="020B0609070205080204" pitchFamily="1" charset="-128"/>
              <a:cs typeface="+mn-cs"/>
            </a:rPr>
            <a:t>百万円を取崩したが、補正で積立てを行い令和元年度並みの残高となった。</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（今後の方針）</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　財政調整基金の残高は、災害や緊急的な財政出動に備え、標準財政規模の</a:t>
          </a:r>
          <a:r>
            <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rPr>
            <a:t>10</a:t>
          </a:r>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％から</a:t>
          </a:r>
          <a:r>
            <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rPr>
            <a:t>20</a:t>
          </a:r>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％の範囲内（</a:t>
          </a:r>
          <a:r>
            <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rPr>
            <a:t>650</a:t>
          </a:r>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百万円から</a:t>
          </a:r>
          <a:r>
            <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rPr>
            <a:t>1,300</a:t>
          </a:r>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百万円）になるよう努めることとしている。</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xdr:nvSpPr>
        <xdr:cNvPr id="19" name="Rectangle 7"/>
        <xdr:cNvSpPr>
          <a:spLocks noChangeArrowheads="1"/>
        </xdr:cNvSpPr>
      </xdr:nvSpPr>
      <xdr:spPr>
        <a:xfrm>
          <a:off x="13843000" y="5372100"/>
          <a:ext cx="2048510" cy="342265"/>
        </a:xfrm>
        <a:prstGeom prst="rect">
          <a:avLst/>
        </a:prstGeom>
        <a:noFill/>
        <a:ln w="9525">
          <a:solidFill>
            <a:schemeClr val="tx1"/>
          </a:solidFill>
          <a:miter lim="800000"/>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panose="020B0609070205080204" pitchFamily="1" charset="-128"/>
              <a:ea typeface="ＭＳ ゴシック" panose="020B0609070205080204" pitchFamily="1" charset="-128"/>
            </a:rPr>
            <a:t>財政調整基金</a:t>
          </a:r>
          <a:endParaRPr lang="ja-JP" altLang="en-US" sz="1500" b="1"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8</xdr:col>
      <xdr:colOff>340178</xdr:colOff>
      <xdr:row>42</xdr:row>
      <xdr:rowOff>75455</xdr:rowOff>
    </xdr:from>
    <xdr:to>
      <xdr:col>14</xdr:col>
      <xdr:colOff>81646</xdr:colOff>
      <xdr:row>54</xdr:row>
      <xdr:rowOff>17317</xdr:rowOff>
    </xdr:to>
    <xdr:sp>
      <xdr:nvSpPr>
        <xdr:cNvPr id="20" name="Rectangle 6"/>
        <xdr:cNvSpPr>
          <a:spLocks noChangeArrowheads="1"/>
        </xdr:cNvSpPr>
      </xdr:nvSpPr>
      <xdr:spPr>
        <a:xfrm>
          <a:off x="13760450" y="8876030"/>
          <a:ext cx="11628755" cy="3447415"/>
        </a:xfrm>
        <a:prstGeom prst="rect">
          <a:avLst/>
        </a:prstGeom>
        <a:noFill/>
        <a:ln w="19050">
          <a:solidFill>
            <a:srgbClr val="000000"/>
          </a:solidFill>
          <a:miter lim="800000"/>
        </a:ln>
      </xdr:spPr>
    </xdr:sp>
    <xdr:clientData/>
  </xdr:twoCellAnchor>
  <xdr:twoCellAnchor>
    <xdr:from>
      <xdr:col>8</xdr:col>
      <xdr:colOff>340178</xdr:colOff>
      <xdr:row>44</xdr:row>
      <xdr:rowOff>129885</xdr:rowOff>
    </xdr:from>
    <xdr:to>
      <xdr:col>14</xdr:col>
      <xdr:colOff>80642</xdr:colOff>
      <xdr:row>53</xdr:row>
      <xdr:rowOff>363681</xdr:rowOff>
    </xdr:to>
    <xdr:sp>
      <xdr:nvSpPr>
        <xdr:cNvPr id="21" name="テキスト ボックス 20"/>
        <xdr:cNvSpPr txBox="1"/>
      </xdr:nvSpPr>
      <xdr:spPr>
        <a:xfrm>
          <a:off x="13760450" y="9349740"/>
          <a:ext cx="11627485" cy="2948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（増減理由）</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　変動なし。</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（今後の方針）</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r>
            <a:rPr kumimoji="1" lang="ja-JP" altLang="en-US" sz="1300">
              <a:solidFill>
                <a:schemeClr val="dk1"/>
              </a:solidFill>
              <a:effectLst/>
              <a:latin typeface="ＭＳ ゴシック" panose="020B0609070205080204" pitchFamily="1" charset="-128"/>
              <a:ea typeface="ＭＳ ゴシック" panose="020B0609070205080204" pitchFamily="1" charset="-128"/>
              <a:cs typeface="+mn-cs"/>
            </a:rPr>
            <a:t>　今後は繰上償還も視野にいれ、計画的に積み立てを行うことを目標とする。</a:t>
          </a:r>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a:p>
          <a:endParaRPr kumimoji="1" lang="en-US" altLang="ja-JP" sz="1300">
            <a:solidFill>
              <a:schemeClr val="dk1"/>
            </a:solidFill>
            <a:effectLst/>
            <a:latin typeface="ＭＳ ゴシック" panose="020B0609070205080204" pitchFamily="1" charset="-128"/>
            <a:ea typeface="ＭＳ ゴシック" panose="020B0609070205080204" pitchFamily="1"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xdr:nvSpPr>
        <xdr:cNvPr id="22" name="Rectangle 7"/>
        <xdr:cNvSpPr>
          <a:spLocks noChangeArrowheads="1"/>
        </xdr:cNvSpPr>
      </xdr:nvSpPr>
      <xdr:spPr>
        <a:xfrm>
          <a:off x="13843000" y="8969375"/>
          <a:ext cx="1256665" cy="341630"/>
        </a:xfrm>
        <a:prstGeom prst="rect">
          <a:avLst/>
        </a:prstGeom>
        <a:noFill/>
        <a:ln w="9525">
          <a:solidFill>
            <a:schemeClr val="tx1"/>
          </a:solidFill>
          <a:miter lim="800000"/>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panose="020B0609070205080204" pitchFamily="1" charset="-128"/>
              <a:ea typeface="ＭＳ ゴシック" panose="020B0609070205080204" pitchFamily="1" charset="-128"/>
            </a:rPr>
            <a:t>減債基金</a:t>
          </a:r>
          <a:endParaRPr lang="ja-JP" altLang="en-US" sz="1500" b="1"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3</xdr:col>
      <xdr:colOff>95250</xdr:colOff>
      <xdr:row>2</xdr:row>
      <xdr:rowOff>76200</xdr:rowOff>
    </xdr:from>
    <xdr:to>
      <xdr:col>64</xdr:col>
      <xdr:colOff>12700</xdr:colOff>
      <xdr:row>6</xdr:row>
      <xdr:rowOff>25400</xdr:rowOff>
    </xdr:to>
    <xdr:sp>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1" charset="-128"/>
              <a:ea typeface="ＭＳ ゴシック" panose="020B0609070205080204" pitchFamily="1" charset="-128"/>
            </a:rPr>
            <a:t>沖縄県西原町</a:t>
          </a:r>
          <a:endParaRPr kumimoji="1" lang="ja-JP" altLang="en-US" sz="2000" b="1">
            <a:solidFill>
              <a:srgbClr val="FFFFFF"/>
            </a:solidFill>
            <a:latin typeface="ＭＳ ゴシック" panose="020B0609070205080204" pitchFamily="1" charset="-128"/>
            <a:ea typeface="ＭＳ ゴシック" panose="020B0609070205080204" pitchFamily="1" charset="-128"/>
          </a:endParaRPr>
        </a:p>
      </xdr:txBody>
    </xdr:sp>
    <xdr:clientData/>
  </xdr:twoCellAnchor>
  <xdr:twoCellAnchor>
    <xdr:from>
      <xdr:col>83</xdr:col>
      <xdr:colOff>6350</xdr:colOff>
      <xdr:row>2</xdr:row>
      <xdr:rowOff>63500</xdr:rowOff>
    </xdr:from>
    <xdr:to>
      <xdr:col>95</xdr:col>
      <xdr:colOff>152400</xdr:colOff>
      <xdr:row>5</xdr:row>
      <xdr:rowOff>107950</xdr:rowOff>
    </xdr:to>
    <xdr:sp>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1" charset="-128"/>
              <a:ea typeface="ＭＳ ゴシック" panose="020B0609070205080204" pitchFamily="1" charset="-128"/>
            </a:rPr>
            <a:t>令和</a:t>
          </a:r>
          <a:r>
            <a:rPr kumimoji="1" lang="en-US" altLang="ja-JP" sz="2000" b="1">
              <a:solidFill>
                <a:srgbClr val="FFFFFF"/>
              </a:solidFill>
              <a:latin typeface="ＭＳ ゴシック" panose="020B0609070205080204" pitchFamily="1" charset="-128"/>
              <a:ea typeface="ＭＳ ゴシック" panose="020B0609070205080204" pitchFamily="1" charset="-128"/>
            </a:rPr>
            <a:t>2</a:t>
          </a:r>
          <a:r>
            <a:rPr kumimoji="1" lang="ja-JP" altLang="en-US" sz="2000" b="1">
              <a:solidFill>
                <a:srgbClr val="FFFFFF"/>
              </a:solidFill>
              <a:latin typeface="ＭＳ ゴシック" panose="020B0609070205080204" pitchFamily="1" charset="-128"/>
              <a:ea typeface="ＭＳ ゴシック" panose="020B0609070205080204" pitchFamily="1" charset="-128"/>
            </a:rPr>
            <a:t>年度</a:t>
          </a:r>
          <a:endParaRPr kumimoji="1" lang="ja-JP" altLang="en-US" sz="2000" b="1">
            <a:solidFill>
              <a:srgbClr val="FFFFFF"/>
            </a:solidFill>
            <a:latin typeface="ＭＳ ゴシック" panose="020B0609070205080204" pitchFamily="1" charset="-128"/>
            <a:ea typeface="ＭＳ ゴシック" panose="020B0609070205080204" pitchFamily="1" charset="-128"/>
          </a:endParaRPr>
        </a:p>
      </xdr:txBody>
    </xdr:sp>
    <xdr:clientData/>
  </xdr:twoCellAnchor>
  <xdr:twoCellAnchor>
    <xdr:from>
      <xdr:col>3</xdr:col>
      <xdr:colOff>196850</xdr:colOff>
      <xdr:row>7</xdr:row>
      <xdr:rowOff>6350</xdr:rowOff>
    </xdr:from>
    <xdr:to>
      <xdr:col>50</xdr:col>
      <xdr:colOff>0</xdr:colOff>
      <xdr:row>17</xdr:row>
      <xdr:rowOff>50800</xdr:rowOff>
    </xdr:to>
    <xdr:sp>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1" charset="-128"/>
              <a:ea typeface="ＭＳ ゴシック" panose="020B0609070205080204" pitchFamily="1" charset="-128"/>
            </a:rPr>
            <a:t>人口
　うち日本人
面積
歳入総額
歳出総額
実質収支
標準財政規模
地方債現在高</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10</xdr:col>
      <xdr:colOff>190500</xdr:colOff>
      <xdr:row>7</xdr:row>
      <xdr:rowOff>38100</xdr:rowOff>
    </xdr:from>
    <xdr:to>
      <xdr:col>16</xdr:col>
      <xdr:colOff>203200</xdr:colOff>
      <xdr:row>17</xdr:row>
      <xdr:rowOff>38100</xdr:rowOff>
    </xdr:to>
    <xdr:sp>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1" charset="-128"/>
              <a:ea typeface="ＭＳ ゴシック" panose="020B0609070205080204" pitchFamily="1" charset="-128"/>
            </a:rPr>
            <a:t>35,454
34,868
15.90
17,469,223
16,996,987
431,652
6,984,429
9,497,424</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1" charset="-128"/>
              <a:ea typeface="ＭＳ ゴシック" panose="020B0609070205080204" pitchFamily="1" charset="-128"/>
            </a:rPr>
            <a:t>人</a:t>
          </a:r>
          <a:r>
            <a:rPr kumimoji="1" lang="en-US" altLang="ja-JP" sz="1100" b="1">
              <a:solidFill>
                <a:srgbClr val="000000"/>
              </a:solidFill>
              <a:latin typeface="ＭＳ ゴシック" panose="020B0609070205080204" pitchFamily="1" charset="-128"/>
              <a:ea typeface="ＭＳ ゴシック" panose="020B0609070205080204" pitchFamily="1" charset="-128"/>
            </a:rPr>
            <a:t>(R3.1.1</a:t>
          </a:r>
          <a:r>
            <a:rPr kumimoji="1" lang="ja-JP" altLang="en-US" sz="1100" b="1">
              <a:solidFill>
                <a:srgbClr val="000000"/>
              </a:solidFill>
              <a:latin typeface="ＭＳ ゴシック" panose="020B0609070205080204" pitchFamily="1" charset="-128"/>
              <a:ea typeface="ＭＳ ゴシック" panose="020B0609070205080204" pitchFamily="1" charset="-128"/>
            </a:rPr>
            <a:t>現在</a:t>
          </a:r>
          <a:r>
            <a:rPr kumimoji="1" lang="en-US" altLang="ja-JP" sz="1100" b="1">
              <a:solidFill>
                <a:srgbClr val="000000"/>
              </a:solidFill>
              <a:latin typeface="ＭＳ ゴシック" panose="020B0609070205080204" pitchFamily="1" charset="-128"/>
              <a:ea typeface="ＭＳ ゴシック" panose="020B0609070205080204" pitchFamily="1" charset="-128"/>
            </a:rPr>
            <a:t>)
</a:t>
          </a:r>
          <a:r>
            <a:rPr kumimoji="1" lang="ja-JP" altLang="en-US" sz="1100" b="1">
              <a:solidFill>
                <a:srgbClr val="000000"/>
              </a:solidFill>
              <a:latin typeface="ＭＳ ゴシック" panose="020B0609070205080204" pitchFamily="1" charset="-128"/>
              <a:ea typeface="ＭＳ ゴシック" panose="020B0609070205080204" pitchFamily="1" charset="-128"/>
            </a:rPr>
            <a:t>人</a:t>
          </a:r>
          <a:r>
            <a:rPr kumimoji="1" lang="en-US" altLang="ja-JP" sz="1100" b="1">
              <a:solidFill>
                <a:srgbClr val="000000"/>
              </a:solidFill>
              <a:latin typeface="ＭＳ ゴシック" panose="020B0609070205080204" pitchFamily="1" charset="-128"/>
              <a:ea typeface="ＭＳ ゴシック" panose="020B0609070205080204" pitchFamily="1" charset="-128"/>
            </a:rPr>
            <a:t>(R3.1.1</a:t>
          </a:r>
          <a:r>
            <a:rPr kumimoji="1" lang="ja-JP" altLang="en-US" sz="1100" b="1">
              <a:solidFill>
                <a:srgbClr val="000000"/>
              </a:solidFill>
              <a:latin typeface="ＭＳ ゴシック" panose="020B0609070205080204" pitchFamily="1" charset="-128"/>
              <a:ea typeface="ＭＳ ゴシック" panose="020B0609070205080204" pitchFamily="1" charset="-128"/>
            </a:rPr>
            <a:t>現在</a:t>
          </a:r>
          <a:r>
            <a:rPr kumimoji="1" lang="en-US" altLang="ja-JP" sz="1100" b="1">
              <a:solidFill>
                <a:srgbClr val="000000"/>
              </a:solidFill>
              <a:latin typeface="ＭＳ ゴシック" panose="020B0609070205080204" pitchFamily="1" charset="-128"/>
              <a:ea typeface="ＭＳ ゴシック" panose="020B0609070205080204" pitchFamily="1" charset="-128"/>
            </a:rPr>
            <a:t>)
</a:t>
          </a:r>
          <a:r>
            <a:rPr kumimoji="1" lang="ja-JP" altLang="en-US" sz="1100" b="1">
              <a:solidFill>
                <a:srgbClr val="000000"/>
              </a:solidFill>
              <a:latin typeface="ＭＳ ゴシック" panose="020B0609070205080204" pitchFamily="1" charset="-128"/>
              <a:ea typeface="ＭＳ ゴシック" panose="020B0609070205080204" pitchFamily="1" charset="-128"/>
            </a:rPr>
            <a:t>ｋ㎡
千円
千円
千円
千円
千円</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24</xdr:col>
      <xdr:colOff>114300</xdr:colOff>
      <xdr:row>7</xdr:row>
      <xdr:rowOff>57150</xdr:rowOff>
    </xdr:from>
    <xdr:to>
      <xdr:col>34</xdr:col>
      <xdr:colOff>50800</xdr:colOff>
      <xdr:row>13</xdr:row>
      <xdr:rowOff>44450</xdr:rowOff>
    </xdr:to>
    <xdr:sp>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1" charset="-128"/>
              <a:ea typeface="ＭＳ ゴシック" panose="020B0609070205080204" pitchFamily="1" charset="-128"/>
            </a:rPr>
            <a:t>実質赤字比率
連結実質赤字比率
実質公債費比率
将来負担比率</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34</xdr:col>
      <xdr:colOff>50800</xdr:colOff>
      <xdr:row>7</xdr:row>
      <xdr:rowOff>57150</xdr:rowOff>
    </xdr:from>
    <xdr:to>
      <xdr:col>40</xdr:col>
      <xdr:colOff>63500</xdr:colOff>
      <xdr:row>13</xdr:row>
      <xdr:rowOff>44450</xdr:rowOff>
    </xdr:to>
    <xdr:sp>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1" charset="-128"/>
              <a:ea typeface="ＭＳ ゴシック" panose="020B0609070205080204" pitchFamily="1" charset="-128"/>
            </a:rPr>
            <a:t>-
-
8.1
58.3</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1" charset="-128"/>
              <a:ea typeface="ＭＳ ゴシック" panose="020B0609070205080204" pitchFamily="1" charset="-128"/>
            </a:rPr>
            <a:t>％
％
％
％</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24</xdr:col>
      <xdr:colOff>114300</xdr:colOff>
      <xdr:row>12</xdr:row>
      <xdr:rowOff>38100</xdr:rowOff>
    </xdr:from>
    <xdr:to>
      <xdr:col>34</xdr:col>
      <xdr:colOff>50800</xdr:colOff>
      <xdr:row>15</xdr:row>
      <xdr:rowOff>158750</xdr:rowOff>
    </xdr:to>
    <xdr:sp>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1" charset="-128"/>
              <a:ea typeface="ＭＳ ゴシック" panose="020B0609070205080204" pitchFamily="1" charset="-128"/>
            </a:rPr>
            <a:t>市町村類型
</a:t>
          </a:r>
          <a:r>
            <a:rPr kumimoji="1" lang="en-US" altLang="ja-JP" sz="1100" b="1">
              <a:solidFill>
                <a:srgbClr val="000000"/>
              </a:solidFill>
              <a:latin typeface="ＭＳ ゴシック" panose="020B0609070205080204" pitchFamily="1" charset="-128"/>
              <a:ea typeface="ＭＳ ゴシック" panose="020B0609070205080204" pitchFamily="1" charset="-128"/>
            </a:rPr>
            <a:t>(</a:t>
          </a:r>
          <a:r>
            <a:rPr kumimoji="1" lang="ja-JP" altLang="en-US" sz="1100" b="1">
              <a:solidFill>
                <a:srgbClr val="000000"/>
              </a:solidFill>
              <a:latin typeface="ＭＳ ゴシック" panose="020B0609070205080204" pitchFamily="1" charset="-128"/>
              <a:ea typeface="ＭＳ ゴシック" panose="020B0609070205080204" pitchFamily="1" charset="-128"/>
            </a:rPr>
            <a:t>年度毎</a:t>
          </a:r>
          <a:r>
            <a:rPr kumimoji="1" lang="en-US" altLang="ja-JP" sz="1100" b="1">
              <a:solidFill>
                <a:srgbClr val="000000"/>
              </a:solidFill>
              <a:latin typeface="ＭＳ ゴシック" panose="020B0609070205080204" pitchFamily="1" charset="-128"/>
              <a:ea typeface="ＭＳ ゴシック" panose="020B0609070205080204" pitchFamily="1" charset="-128"/>
            </a:rPr>
            <a:t>)</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1" charset="-128"/>
              <a:ea typeface="ＭＳ ゴシック" panose="020B0609070205080204" pitchFamily="1" charset="-128"/>
            </a:rPr>
            <a:t>H28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H29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H30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R01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R02  Ⅴ</a:t>
          </a:r>
          <a:r>
            <a:rPr kumimoji="1" lang="ja-JP" altLang="en-US" sz="1100" b="1">
              <a:solidFill>
                <a:srgbClr val="000000"/>
              </a:solidFill>
              <a:latin typeface="ＭＳ ゴシック" panose="020B0609070205080204" pitchFamily="1" charset="-128"/>
              <a:ea typeface="ＭＳ ゴシック" panose="020B0609070205080204" pitchFamily="1" charset="-128"/>
            </a:rPr>
            <a:t>－２</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51</xdr:col>
      <xdr:colOff>31750</xdr:colOff>
      <xdr:row>7</xdr:row>
      <xdr:rowOff>6350</xdr:rowOff>
    </xdr:from>
    <xdr:to>
      <xdr:col>58</xdr:col>
      <xdr:colOff>0</xdr:colOff>
      <xdr:row>13</xdr:row>
      <xdr:rowOff>120650</xdr:rowOff>
    </xdr:to>
    <xdr:sp>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52</xdr:col>
      <xdr:colOff>57150</xdr:colOff>
      <xdr:row>8</xdr:row>
      <xdr:rowOff>165100</xdr:rowOff>
    </xdr:from>
    <xdr:to>
      <xdr:col>58</xdr:col>
      <xdr:colOff>69850</xdr:colOff>
      <xdr:row>10</xdr:row>
      <xdr:rowOff>76200</xdr:rowOff>
    </xdr:to>
    <xdr:sp>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52</xdr:col>
      <xdr:colOff>57150</xdr:colOff>
      <xdr:row>10</xdr:row>
      <xdr:rowOff>152400</xdr:rowOff>
    </xdr:from>
    <xdr:to>
      <xdr:col>58</xdr:col>
      <xdr:colOff>69850</xdr:colOff>
      <xdr:row>14</xdr:row>
      <xdr:rowOff>101600</xdr:rowOff>
    </xdr:to>
    <xdr:sp>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51</xdr:col>
      <xdr:colOff>107950</xdr:colOff>
      <xdr:row>7</xdr:row>
      <xdr:rowOff>158750</xdr:rowOff>
    </xdr:from>
    <xdr:to>
      <xdr:col>52</xdr:col>
      <xdr:colOff>69850</xdr:colOff>
      <xdr:row>7</xdr:row>
      <xdr:rowOff>158750</xdr:rowOff>
    </xdr:to>
    <xdr:cxnSp>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xdr:nvSpPr>
        <xdr:cNvPr id="29" name="テキスト ボックス 28"/>
        <xdr:cNvSpPr txBox="1"/>
      </xdr:nvSpPr>
      <xdr:spPr>
        <a:xfrm>
          <a:off x="762000" y="3009900"/>
          <a:ext cx="88112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19</xdr:row>
      <xdr:rowOff>6350</xdr:rowOff>
    </xdr:from>
    <xdr:ext cx="9189182" cy="259045"/>
    <xdr:sp>
      <xdr:nvSpPr>
        <xdr:cNvPr id="30" name="テキスト ボックス 29"/>
        <xdr:cNvSpPr txBox="1"/>
      </xdr:nvSpPr>
      <xdr:spPr>
        <a:xfrm>
          <a:off x="762000" y="3263900"/>
          <a:ext cx="918908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20</xdr:row>
      <xdr:rowOff>88900</xdr:rowOff>
    </xdr:from>
    <xdr:ext cx="5758692" cy="259045"/>
    <xdr:sp>
      <xdr:nvSpPr>
        <xdr:cNvPr id="31" name="テキスト ボックス 30"/>
        <xdr:cNvSpPr txBox="1"/>
      </xdr:nvSpPr>
      <xdr:spPr>
        <a:xfrm>
          <a:off x="762000" y="3517900"/>
          <a:ext cx="575818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22</xdr:row>
      <xdr:rowOff>0</xdr:rowOff>
    </xdr:from>
    <xdr:ext cx="8725722" cy="259045"/>
    <xdr:sp>
      <xdr:nvSpPr>
        <xdr:cNvPr id="32" name="テキスト ボックス 31"/>
        <xdr:cNvSpPr txBox="1"/>
      </xdr:nvSpPr>
      <xdr:spPr>
        <a:xfrm>
          <a:off x="762000" y="3771900"/>
          <a:ext cx="87255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23</xdr:row>
      <xdr:rowOff>82550</xdr:rowOff>
    </xdr:from>
    <xdr:ext cx="5961184" cy="259045"/>
    <xdr:sp>
      <xdr:nvSpPr>
        <xdr:cNvPr id="33" name="テキスト ボックス 32"/>
        <xdr:cNvSpPr txBox="1"/>
      </xdr:nvSpPr>
      <xdr:spPr>
        <a:xfrm>
          <a:off x="762000" y="4025900"/>
          <a:ext cx="596074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24</xdr:row>
      <xdr:rowOff>165100</xdr:rowOff>
    </xdr:from>
    <xdr:ext cx="8146654" cy="259045"/>
    <xdr:sp>
      <xdr:nvSpPr>
        <xdr:cNvPr id="34" name="テキスト ボックス 33"/>
        <xdr:cNvSpPr txBox="1"/>
      </xdr:nvSpPr>
      <xdr:spPr>
        <a:xfrm>
          <a:off x="762000" y="4279900"/>
          <a:ext cx="814641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184731" cy="259045"/>
    <xdr:sp>
      <xdr:nvSpPr>
        <xdr:cNvPr id="35" name="テキスト ボックス 34"/>
        <xdr:cNvSpPr txBox="1"/>
      </xdr:nvSpPr>
      <xdr:spPr>
        <a:xfrm>
          <a:off x="762000" y="453390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8</xdr:col>
      <xdr:colOff>100487</xdr:colOff>
      <xdr:row>31</xdr:row>
      <xdr:rowOff>63500</xdr:rowOff>
    </xdr:from>
    <xdr:ext cx="1272227" cy="309059"/>
    <xdr:sp>
      <xdr:nvSpPr>
        <xdr:cNvPr id="37" name="テキスト ボックス 36"/>
        <xdr:cNvSpPr txBox="1"/>
      </xdr:nvSpPr>
      <xdr:spPr>
        <a:xfrm>
          <a:off x="1776730" y="5378450"/>
          <a:ext cx="1271905" cy="30861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oneCellAnchor>
  <xdr:oneCellAnchor>
    <xdr:from>
      <xdr:col>15</xdr:col>
      <xdr:colOff>32864</xdr:colOff>
      <xdr:row>31</xdr:row>
      <xdr:rowOff>38100</xdr:rowOff>
    </xdr:from>
    <xdr:ext cx="1651000" cy="359073"/>
    <xdr:sp>
      <xdr:nvSpPr>
        <xdr:cNvPr id="38" name="テキスト ボックス 37"/>
        <xdr:cNvSpPr txBox="1"/>
      </xdr:nvSpPr>
      <xdr:spPr>
        <a:xfrm>
          <a:off x="3175635" y="5353050"/>
          <a:ext cx="1651000" cy="3587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endParaRPr kumimoji="1" lang="ja-JP" altLang="en-US" sz="16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28</xdr:col>
      <xdr:colOff>38100</xdr:colOff>
      <xdr:row>30</xdr:row>
      <xdr:rowOff>127000</xdr:rowOff>
    </xdr:from>
    <xdr:to>
      <xdr:col>35</xdr:col>
      <xdr:colOff>95250</xdr:colOff>
      <xdr:row>32</xdr:row>
      <xdr:rowOff>38100</xdr:rowOff>
    </xdr:to>
    <xdr:sp>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38100</xdr:colOff>
      <xdr:row>31</xdr:row>
      <xdr:rowOff>146050</xdr:rowOff>
    </xdr:from>
    <xdr:to>
      <xdr:col>35</xdr:col>
      <xdr:colOff>95250</xdr:colOff>
      <xdr:row>33</xdr:row>
      <xdr:rowOff>57150</xdr:rowOff>
    </xdr:to>
    <xdr:sp>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31</xdr:row>
      <xdr:rowOff>146050</xdr:rowOff>
    </xdr:from>
    <xdr:to>
      <xdr:col>42</xdr:col>
      <xdr:colOff>25400</xdr:colOff>
      <xdr:row>33</xdr:row>
      <xdr:rowOff>57150</xdr:rowOff>
    </xdr:to>
    <xdr:sp>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31</xdr:row>
      <xdr:rowOff>146050</xdr:rowOff>
    </xdr:from>
    <xdr:to>
      <xdr:col>49</xdr:col>
      <xdr:colOff>19050</xdr:colOff>
      <xdr:row>33</xdr:row>
      <xdr:rowOff>57150</xdr:rowOff>
    </xdr:to>
    <xdr:sp>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82550</xdr:colOff>
      <xdr:row>35</xdr:row>
      <xdr:rowOff>95250</xdr:rowOff>
    </xdr:from>
    <xdr:to>
      <xdr:col>56</xdr:col>
      <xdr:colOff>203200</xdr:colOff>
      <xdr:row>47</xdr:row>
      <xdr:rowOff>69850</xdr:rowOff>
    </xdr:to>
    <xdr:sp>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で、令和元年度より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おり、類似団体を若干下回っているものの、全国平均及び沖縄県平均を上回っている。これは、町民税や固定資産税など税収が順調に伸びてきていることが主な要因である。しかし、自主財源より地方交付税や国・県支出金等の依存財源の割合が高い状況に変わりはないため、今後も税の徴収強化や課税客体の洗い出し等による財源確保対策に取組み、財政基盤の強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xdr:nvSpPr>
        <xdr:cNvPr id="50" name="テキスト ボックス 49"/>
        <xdr:cNvSpPr txBox="1"/>
      </xdr:nvSpPr>
      <xdr:spPr>
        <a:xfrm>
          <a:off x="0" y="8049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xdr:nvCxnSpPr>
        <xdr:cNvPr id="51" name="直線コネクタ 50"/>
        <xdr:cNvCxnSpPr/>
      </xdr:nvCxnSpPr>
      <xdr:spPr>
        <a:xfrm>
          <a:off x="762000" y="778891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xdr:nvSpPr>
        <xdr:cNvPr id="52" name="テキスト ボックス 51"/>
        <xdr:cNvSpPr txBox="1"/>
      </xdr:nvSpPr>
      <xdr:spPr>
        <a:xfrm>
          <a:off x="0" y="76466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xdr:nvCxnSpPr>
        <xdr:cNvPr id="53" name="直線コネクタ 52"/>
        <xdr:cNvCxnSpPr/>
      </xdr:nvCxnSpPr>
      <xdr:spPr>
        <a:xfrm>
          <a:off x="762000" y="738695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xdr:nvSpPr>
        <xdr:cNvPr id="54" name="テキスト ボックス 53"/>
        <xdr:cNvSpPr txBox="1"/>
      </xdr:nvSpPr>
      <xdr:spPr>
        <a:xfrm>
          <a:off x="0" y="724471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xdr:nvSpPr>
        <xdr:cNvPr id="56" name="テキスト ボックス 55"/>
        <xdr:cNvSpPr txBox="1"/>
      </xdr:nvSpPr>
      <xdr:spPr>
        <a:xfrm>
          <a:off x="0" y="68427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xdr:nvCxnSpPr>
        <xdr:cNvPr id="57" name="直線コネクタ 56"/>
        <xdr:cNvCxnSpPr/>
      </xdr:nvCxnSpPr>
      <xdr:spPr>
        <a:xfrm>
          <a:off x="762000" y="658241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xdr:nvSpPr>
        <xdr:cNvPr id="58" name="テキスト ボックス 57"/>
        <xdr:cNvSpPr txBox="1"/>
      </xdr:nvSpPr>
      <xdr:spPr>
        <a:xfrm>
          <a:off x="0" y="64401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xdr:nvCxnSpPr>
        <xdr:cNvPr id="59" name="直線コネクタ 58"/>
        <xdr:cNvCxnSpPr/>
      </xdr:nvCxnSpPr>
      <xdr:spPr>
        <a:xfrm>
          <a:off x="762000" y="618045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xdr:nvSpPr>
        <xdr:cNvPr id="60" name="テキスト ボックス 59"/>
        <xdr:cNvSpPr txBox="1"/>
      </xdr:nvSpPr>
      <xdr:spPr>
        <a:xfrm>
          <a:off x="0" y="603821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xdr:nvSpPr>
        <xdr:cNvPr id="62" name="テキスト ボックス 61"/>
        <xdr:cNvSpPr txBox="1"/>
      </xdr:nvSpPr>
      <xdr:spPr>
        <a:xfrm>
          <a:off x="0" y="5636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xdr:nvCxnSpPr>
        <xdr:cNvPr id="64" name="直線コネクタ 63"/>
        <xdr:cNvCxnSpPr/>
      </xdr:nvCxnSpPr>
      <xdr:spPr>
        <a:xfrm flipV="1">
          <a:off x="4953000" y="6341110"/>
          <a:ext cx="0" cy="1488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xdr:nvSpPr>
        <xdr:cNvPr id="65" name="財政力最小値テキスト"/>
        <xdr:cNvSpPr txBox="1"/>
      </xdr:nvSpPr>
      <xdr:spPr>
        <a:xfrm>
          <a:off x="5041900" y="780161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xdr:nvSpPr>
        <xdr:cNvPr id="67" name="財政力最大値テキスト"/>
        <xdr:cNvSpPr txBox="1"/>
      </xdr:nvSpPr>
      <xdr:spPr>
        <a:xfrm>
          <a:off x="5041900" y="60845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xdr:nvCxnSpPr>
        <xdr:cNvPr id="68" name="直線コネクタ 67"/>
        <xdr:cNvCxnSpPr/>
      </xdr:nvCxnSpPr>
      <xdr:spPr>
        <a:xfrm>
          <a:off x="4864100" y="634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xdr:nvCxnSpPr>
        <xdr:cNvPr id="69" name="直線コネクタ 68"/>
        <xdr:cNvCxnSpPr/>
      </xdr:nvCxnSpPr>
      <xdr:spPr>
        <a:xfrm flipV="1">
          <a:off x="4114800" y="729297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xdr:nvSpPr>
        <xdr:cNvPr id="70" name="財政力平均値テキスト"/>
        <xdr:cNvSpPr txBox="1"/>
      </xdr:nvSpPr>
      <xdr:spPr>
        <a:xfrm>
          <a:off x="5041900" y="7060565"/>
          <a:ext cx="762000"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xdr:nvSpPr>
        <xdr:cNvPr id="71" name="フローチャート: 判断 70"/>
        <xdr:cNvSpPr/>
      </xdr:nvSpPr>
      <xdr:spPr>
        <a:xfrm>
          <a:off x="49022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xdr:nvCxnSpPr>
        <xdr:cNvPr id="72" name="直線コネクタ 71"/>
        <xdr:cNvCxnSpPr/>
      </xdr:nvCxnSpPr>
      <xdr:spPr>
        <a:xfrm flipV="1">
          <a:off x="3225800" y="73063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xdr:nvSpPr>
        <xdr:cNvPr id="73" name="フローチャート: 判断 72"/>
        <xdr:cNvSpPr/>
      </xdr:nvSpPr>
      <xdr:spPr>
        <a:xfrm>
          <a:off x="4064000" y="72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xdr:nvSpPr>
        <xdr:cNvPr id="74" name="テキスト ボックス 73"/>
        <xdr:cNvSpPr txBox="1"/>
      </xdr:nvSpPr>
      <xdr:spPr>
        <a:xfrm>
          <a:off x="3733800" y="7011035"/>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xdr:nvCxnSpPr>
        <xdr:cNvPr id="75" name="直線コネクタ 74"/>
        <xdr:cNvCxnSpPr/>
      </xdr:nvCxnSpPr>
      <xdr:spPr>
        <a:xfrm flipV="1">
          <a:off x="2336800" y="73196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xdr:nvSpPr>
        <xdr:cNvPr id="76" name="フローチャート: 判断 75"/>
        <xdr:cNvSpPr/>
      </xdr:nvSpPr>
      <xdr:spPr>
        <a:xfrm>
          <a:off x="3175000" y="72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xdr:nvSpPr>
        <xdr:cNvPr id="77" name="テキスト ボックス 76"/>
        <xdr:cNvSpPr txBox="1"/>
      </xdr:nvSpPr>
      <xdr:spPr>
        <a:xfrm>
          <a:off x="2844800" y="701103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xdr:nvCxnSpPr>
        <xdr:cNvPr id="78" name="直線コネクタ 77"/>
        <xdr:cNvCxnSpPr/>
      </xdr:nvCxnSpPr>
      <xdr:spPr>
        <a:xfrm flipV="1">
          <a:off x="1447800" y="73329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xdr:nvSpPr>
        <xdr:cNvPr id="79" name="フローチャート: 判断 78"/>
        <xdr:cNvSpPr/>
      </xdr:nvSpPr>
      <xdr:spPr>
        <a:xfrm>
          <a:off x="2286000" y="725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xdr:nvSpPr>
        <xdr:cNvPr id="80" name="テキスト ボックス 79"/>
        <xdr:cNvSpPr txBox="1"/>
      </xdr:nvSpPr>
      <xdr:spPr>
        <a:xfrm>
          <a:off x="1955800" y="70243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xdr:nvSpPr>
        <xdr:cNvPr id="81" name="フローチャート: 判断 80"/>
        <xdr:cNvSpPr/>
      </xdr:nvSpPr>
      <xdr:spPr>
        <a:xfrm>
          <a:off x="1397000" y="72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xdr:nvSpPr>
        <xdr:cNvPr id="82" name="テキスト ボックス 81"/>
        <xdr:cNvSpPr txBox="1"/>
      </xdr:nvSpPr>
      <xdr:spPr>
        <a:xfrm>
          <a:off x="1066800" y="703770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xdr:nvSpPr>
        <xdr:cNvPr id="83" name="テキスト ボックス 82"/>
        <xdr:cNvSpPr txBox="1"/>
      </xdr:nvSpPr>
      <xdr:spPr>
        <a:xfrm>
          <a:off x="4737100" y="818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xdr:nvSpPr>
        <xdr:cNvPr id="84" name="テキスト ボックス 83"/>
        <xdr:cNvSpPr txBox="1"/>
      </xdr:nvSpPr>
      <xdr:spPr>
        <a:xfrm>
          <a:off x="3898900" y="818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xdr:nvSpPr>
        <xdr:cNvPr id="85" name="テキスト ボックス 84"/>
        <xdr:cNvSpPr txBox="1"/>
      </xdr:nvSpPr>
      <xdr:spPr>
        <a:xfrm>
          <a:off x="3009900" y="818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xdr:nvSpPr>
        <xdr:cNvPr id="86" name="テキスト ボックス 85"/>
        <xdr:cNvSpPr txBox="1"/>
      </xdr:nvSpPr>
      <xdr:spPr>
        <a:xfrm>
          <a:off x="2120900" y="818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xdr:nvSpPr>
        <xdr:cNvPr id="87" name="テキスト ボックス 86"/>
        <xdr:cNvSpPr txBox="1"/>
      </xdr:nvSpPr>
      <xdr:spPr>
        <a:xfrm>
          <a:off x="1231900" y="818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xdr:nvSpPr>
        <xdr:cNvPr id="88" name="楕円 87"/>
        <xdr:cNvSpPr/>
      </xdr:nvSpPr>
      <xdr:spPr>
        <a:xfrm>
          <a:off x="4902200" y="724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xdr:nvSpPr>
        <xdr:cNvPr id="89" name="財政力該当値テキスト"/>
        <xdr:cNvSpPr txBox="1"/>
      </xdr:nvSpPr>
      <xdr:spPr>
        <a:xfrm>
          <a:off x="5041900" y="721423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xdr:nvSpPr>
        <xdr:cNvPr id="90" name="楕円 89"/>
        <xdr:cNvSpPr/>
      </xdr:nvSpPr>
      <xdr:spPr>
        <a:xfrm>
          <a:off x="4064000" y="72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xdr:nvSpPr>
        <xdr:cNvPr id="91" name="テキスト ボックス 90"/>
        <xdr:cNvSpPr txBox="1"/>
      </xdr:nvSpPr>
      <xdr:spPr>
        <a:xfrm>
          <a:off x="3733800" y="7341870"/>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xdr:nvSpPr>
        <xdr:cNvPr id="92" name="楕円 91"/>
        <xdr:cNvSpPr/>
      </xdr:nvSpPr>
      <xdr:spPr>
        <a:xfrm>
          <a:off x="3175000" y="72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xdr:nvSpPr>
        <xdr:cNvPr id="93" name="テキスト ボックス 92"/>
        <xdr:cNvSpPr txBox="1"/>
      </xdr:nvSpPr>
      <xdr:spPr>
        <a:xfrm>
          <a:off x="2844800" y="735520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xdr:nvSpPr>
        <xdr:cNvPr id="94" name="楕円 93"/>
        <xdr:cNvSpPr/>
      </xdr:nvSpPr>
      <xdr:spPr>
        <a:xfrm>
          <a:off x="2286000" y="72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xdr:nvSpPr>
        <xdr:cNvPr id="95" name="テキスト ボックス 94"/>
        <xdr:cNvSpPr txBox="1"/>
      </xdr:nvSpPr>
      <xdr:spPr>
        <a:xfrm>
          <a:off x="1955800" y="736854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xdr:nvSpPr>
        <xdr:cNvPr id="97" name="テキスト ボックス 96"/>
        <xdr:cNvSpPr txBox="1"/>
      </xdr:nvSpPr>
      <xdr:spPr>
        <a:xfrm>
          <a:off x="1066800" y="738251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8</xdr:col>
      <xdr:colOff>17130</xdr:colOff>
      <xdr:row>53</xdr:row>
      <xdr:rowOff>101600</xdr:rowOff>
    </xdr:from>
    <xdr:ext cx="1438940" cy="309059"/>
    <xdr:sp>
      <xdr:nvSpPr>
        <xdr:cNvPr id="99" name="テキスト ボックス 98"/>
        <xdr:cNvSpPr txBox="1"/>
      </xdr:nvSpPr>
      <xdr:spPr>
        <a:xfrm>
          <a:off x="1692910" y="9188450"/>
          <a:ext cx="1439545" cy="30861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oneCellAnchor>
  <xdr:oneCellAnchor>
    <xdr:from>
      <xdr:col>15</xdr:col>
      <xdr:colOff>116220</xdr:colOff>
      <xdr:row>53</xdr:row>
      <xdr:rowOff>76200</xdr:rowOff>
    </xdr:from>
    <xdr:ext cx="1651000" cy="359073"/>
    <xdr:sp>
      <xdr:nvSpPr>
        <xdr:cNvPr id="100" name="テキスト ボックス 99"/>
        <xdr:cNvSpPr txBox="1"/>
      </xdr:nvSpPr>
      <xdr:spPr>
        <a:xfrm>
          <a:off x="3259455" y="9163050"/>
          <a:ext cx="1651000" cy="3587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endParaRPr kumimoji="1" lang="ja-JP" altLang="en-US" sz="16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28</xdr:col>
      <xdr:colOff>38100</xdr:colOff>
      <xdr:row>52</xdr:row>
      <xdr:rowOff>165100</xdr:rowOff>
    </xdr:from>
    <xdr:to>
      <xdr:col>35</xdr:col>
      <xdr:colOff>95250</xdr:colOff>
      <xdr:row>54</xdr:row>
      <xdr:rowOff>76200</xdr:rowOff>
    </xdr:to>
    <xdr:sp>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38100</xdr:colOff>
      <xdr:row>54</xdr:row>
      <xdr:rowOff>12700</xdr:rowOff>
    </xdr:from>
    <xdr:to>
      <xdr:col>35</xdr:col>
      <xdr:colOff>95250</xdr:colOff>
      <xdr:row>55</xdr:row>
      <xdr:rowOff>95250</xdr:rowOff>
    </xdr:to>
    <xdr:sp>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54</xdr:row>
      <xdr:rowOff>12700</xdr:rowOff>
    </xdr:from>
    <xdr:to>
      <xdr:col>42</xdr:col>
      <xdr:colOff>25400</xdr:colOff>
      <xdr:row>55</xdr:row>
      <xdr:rowOff>95250</xdr:rowOff>
    </xdr:to>
    <xdr:sp>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54</xdr:row>
      <xdr:rowOff>12700</xdr:rowOff>
    </xdr:from>
    <xdr:to>
      <xdr:col>49</xdr:col>
      <xdr:colOff>19050</xdr:colOff>
      <xdr:row>55</xdr:row>
      <xdr:rowOff>95250</xdr:rowOff>
    </xdr:to>
    <xdr:sp>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82550</xdr:colOff>
      <xdr:row>57</xdr:row>
      <xdr:rowOff>133350</xdr:rowOff>
    </xdr:from>
    <xdr:to>
      <xdr:col>56</xdr:col>
      <xdr:colOff>203200</xdr:colOff>
      <xdr:row>69</xdr:row>
      <xdr:rowOff>107950</xdr:rowOff>
    </xdr:to>
    <xdr:sp>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％と令和元年度より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ポイント下がって改善しており、類似団体より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平均及び県平均も下回っている。主な要因は、分母の経常一般財源等が地方交付税等の増となったため、分子の経常経費が令和元年度より増えているが経常収支比率は下がった。その中でも、物件費は会計年度任用職員制度の開始により、賃金が皆減となったため下がっている。今後も内部の経費削減の取組みを通じて義務的経費の削減に努め、現在の水準を維持す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xdr:nvSpPr>
        <xdr:cNvPr id="111" name="テキスト ボックス 110"/>
        <xdr:cNvSpPr txBox="1"/>
      </xdr:nvSpPr>
      <xdr:spPr>
        <a:xfrm>
          <a:off x="723900" y="9398000"/>
          <a:ext cx="2984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xdr:nvSpPr>
        <xdr:cNvPr id="113" name="テキスト ボックス 112"/>
        <xdr:cNvSpPr txBox="1"/>
      </xdr:nvSpPr>
      <xdr:spPr>
        <a:xfrm>
          <a:off x="0" y="11859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xdr:nvSpPr>
        <xdr:cNvPr id="115" name="テキスト ボックス 114"/>
        <xdr:cNvSpPr txBox="1"/>
      </xdr:nvSpPr>
      <xdr:spPr>
        <a:xfrm>
          <a:off x="0" y="1125601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xdr:nvSpPr>
        <xdr:cNvPr id="117" name="テキスト ボックス 116"/>
        <xdr:cNvSpPr txBox="1"/>
      </xdr:nvSpPr>
      <xdr:spPr>
        <a:xfrm>
          <a:off x="0" y="106527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xdr:nvSpPr>
        <xdr:cNvPr id="119" name="テキスト ボックス 118"/>
        <xdr:cNvSpPr txBox="1"/>
      </xdr:nvSpPr>
      <xdr:spPr>
        <a:xfrm>
          <a:off x="0" y="1004951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xdr:nvSpPr>
        <xdr:cNvPr id="121" name="テキスト ボックス 120"/>
        <xdr:cNvSpPr txBox="1"/>
      </xdr:nvSpPr>
      <xdr:spPr>
        <a:xfrm>
          <a:off x="0" y="9446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xdr:nvCxnSpPr>
        <xdr:cNvPr id="123" name="直線コネクタ 122"/>
        <xdr:cNvCxnSpPr/>
      </xdr:nvCxnSpPr>
      <xdr:spPr>
        <a:xfrm flipV="1">
          <a:off x="4953000" y="10221595"/>
          <a:ext cx="0" cy="1212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xdr:nvSpPr>
        <xdr:cNvPr id="124" name="財政構造の弾力性最小値テキスト"/>
        <xdr:cNvSpPr txBox="1"/>
      </xdr:nvSpPr>
      <xdr:spPr>
        <a:xfrm>
          <a:off x="5041900" y="11406505"/>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xdr:nvSpPr>
        <xdr:cNvPr id="126" name="財政構造の弾力性最大値テキスト"/>
        <xdr:cNvSpPr txBox="1"/>
      </xdr:nvSpPr>
      <xdr:spPr>
        <a:xfrm>
          <a:off x="5041900" y="99650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xdr:nvCxnSpPr>
        <xdr:cNvPr id="127" name="直線コネクタ 126"/>
        <xdr:cNvCxnSpPr/>
      </xdr:nvCxnSpPr>
      <xdr:spPr>
        <a:xfrm>
          <a:off x="4864100" y="102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28893</xdr:rowOff>
    </xdr:from>
    <xdr:to>
      <xdr:col>23</xdr:col>
      <xdr:colOff>133350</xdr:colOff>
      <xdr:row>61</xdr:row>
      <xdr:rowOff>167640</xdr:rowOff>
    </xdr:to>
    <xdr:cxnSp>
      <xdr:nvCxnSpPr>
        <xdr:cNvPr id="128" name="直線コネクタ 127"/>
        <xdr:cNvCxnSpPr/>
      </xdr:nvCxnSpPr>
      <xdr:spPr>
        <a:xfrm flipV="1">
          <a:off x="4114800" y="10487025"/>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xdr:nvSpPr>
        <xdr:cNvPr id="129" name="財政構造の弾力性平均値テキスト"/>
        <xdr:cNvSpPr txBox="1"/>
      </xdr:nvSpPr>
      <xdr:spPr>
        <a:xfrm>
          <a:off x="5041900" y="10752455"/>
          <a:ext cx="762000" cy="2584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20320</xdr:rowOff>
    </xdr:to>
    <xdr:cxnSp>
      <xdr:nvCxnSpPr>
        <xdr:cNvPr id="131" name="直線コネクタ 130"/>
        <xdr:cNvCxnSpPr/>
      </xdr:nvCxnSpPr>
      <xdr:spPr>
        <a:xfrm flipV="1">
          <a:off x="3225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xdr:nvSpPr>
        <xdr:cNvPr id="132" name="フローチャート: 判断 131"/>
        <xdr:cNvSpPr/>
      </xdr:nvSpPr>
      <xdr:spPr>
        <a:xfrm>
          <a:off x="40640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xdr:nvSpPr>
        <xdr:cNvPr id="133" name="テキスト ボックス 132"/>
        <xdr:cNvSpPr txBox="1"/>
      </xdr:nvSpPr>
      <xdr:spPr>
        <a:xfrm>
          <a:off x="3733800" y="10920730"/>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63</xdr:row>
      <xdr:rowOff>168593</xdr:rowOff>
    </xdr:to>
    <xdr:cxnSp>
      <xdr:nvCxnSpPr>
        <xdr:cNvPr id="134" name="直線コネクタ 133"/>
        <xdr:cNvCxnSpPr/>
      </xdr:nvCxnSpPr>
      <xdr:spPr>
        <a:xfrm flipV="1">
          <a:off x="2336800" y="10650220"/>
          <a:ext cx="889000" cy="3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xdr:nvSpPr>
        <xdr:cNvPr id="135" name="フローチャート: 判断 134"/>
        <xdr:cNvSpPr/>
      </xdr:nvSpPr>
      <xdr:spPr>
        <a:xfrm>
          <a:off x="31750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xdr:nvSpPr>
        <xdr:cNvPr id="136" name="テキスト ボックス 135"/>
        <xdr:cNvSpPr txBox="1"/>
      </xdr:nvSpPr>
      <xdr:spPr>
        <a:xfrm>
          <a:off x="2844800" y="1089660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122872</xdr:rowOff>
    </xdr:from>
    <xdr:to>
      <xdr:col>11</xdr:col>
      <xdr:colOff>31750</xdr:colOff>
      <xdr:row>63</xdr:row>
      <xdr:rowOff>168593</xdr:rowOff>
    </xdr:to>
    <xdr:cxnSp>
      <xdr:nvCxnSpPr>
        <xdr:cNvPr id="137" name="直線コネクタ 136"/>
        <xdr:cNvCxnSpPr/>
      </xdr:nvCxnSpPr>
      <xdr:spPr>
        <a:xfrm>
          <a:off x="1447800" y="1075245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xdr:nvSpPr>
        <xdr:cNvPr id="138" name="フローチャート: 判断 137"/>
        <xdr:cNvSpPr/>
      </xdr:nvSpPr>
      <xdr:spPr>
        <a:xfrm>
          <a:off x="2286000" y="1078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xdr:nvSpPr>
        <xdr:cNvPr id="139" name="テキスト ボックス 138"/>
        <xdr:cNvSpPr txBox="1"/>
      </xdr:nvSpPr>
      <xdr:spPr>
        <a:xfrm>
          <a:off x="1955800" y="105549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xdr:nvSpPr>
        <xdr:cNvPr id="140" name="フローチャート: 判断 139"/>
        <xdr:cNvSpPr/>
      </xdr:nvSpPr>
      <xdr:spPr>
        <a:xfrm>
          <a:off x="1397000" y="1078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xdr:nvSpPr>
        <xdr:cNvPr id="141" name="テキスト ボックス 140"/>
        <xdr:cNvSpPr txBox="1"/>
      </xdr:nvSpPr>
      <xdr:spPr>
        <a:xfrm>
          <a:off x="1066800" y="108724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xdr:nvSpPr>
        <xdr:cNvPr id="142" name="テキスト ボックス 141"/>
        <xdr:cNvSpPr txBox="1"/>
      </xdr:nvSpPr>
      <xdr:spPr>
        <a:xfrm>
          <a:off x="4737100" y="1199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xdr:nvSpPr>
        <xdr:cNvPr id="143" name="テキスト ボックス 142"/>
        <xdr:cNvSpPr txBox="1"/>
      </xdr:nvSpPr>
      <xdr:spPr>
        <a:xfrm>
          <a:off x="3898900" y="1199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xdr:nvSpPr>
        <xdr:cNvPr id="144" name="テキスト ボックス 143"/>
        <xdr:cNvSpPr txBox="1"/>
      </xdr:nvSpPr>
      <xdr:spPr>
        <a:xfrm>
          <a:off x="3009900" y="1199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xdr:nvSpPr>
        <xdr:cNvPr id="145" name="テキスト ボックス 144"/>
        <xdr:cNvSpPr txBox="1"/>
      </xdr:nvSpPr>
      <xdr:spPr>
        <a:xfrm>
          <a:off x="2120900" y="1199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xdr:nvSpPr>
        <xdr:cNvPr id="146" name="テキスト ボックス 145"/>
        <xdr:cNvSpPr txBox="1"/>
      </xdr:nvSpPr>
      <xdr:spPr>
        <a:xfrm>
          <a:off x="1231900" y="1199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149543</xdr:rowOff>
    </xdr:from>
    <xdr:to>
      <xdr:col>23</xdr:col>
      <xdr:colOff>184150</xdr:colOff>
      <xdr:row>61</xdr:row>
      <xdr:rowOff>79693</xdr:rowOff>
    </xdr:to>
    <xdr:sp>
      <xdr:nvSpPr>
        <xdr:cNvPr id="147" name="楕円 146"/>
        <xdr:cNvSpPr/>
      </xdr:nvSpPr>
      <xdr:spPr>
        <a:xfrm>
          <a:off x="49022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166070</xdr:rowOff>
    </xdr:from>
    <xdr:ext cx="762000" cy="259045"/>
    <xdr:sp>
      <xdr:nvSpPr>
        <xdr:cNvPr id="148" name="財政構造の弾力性該当値テキスト"/>
        <xdr:cNvSpPr txBox="1"/>
      </xdr:nvSpPr>
      <xdr:spPr>
        <a:xfrm>
          <a:off x="5041900" y="1028128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xdr:nvSpPr>
        <xdr:cNvPr id="149" name="楕円 148"/>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xdr:nvSpPr>
        <xdr:cNvPr id="150" name="テキスト ボックス 149"/>
        <xdr:cNvSpPr txBox="1"/>
      </xdr:nvSpPr>
      <xdr:spPr>
        <a:xfrm>
          <a:off x="3733800" y="10344150"/>
          <a:ext cx="7366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xdr:nvSpPr>
        <xdr:cNvPr id="151" name="楕円 150"/>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xdr:nvSpPr>
        <xdr:cNvPr id="152" name="テキスト ボックス 151"/>
        <xdr:cNvSpPr txBox="1"/>
      </xdr:nvSpPr>
      <xdr:spPr>
        <a:xfrm>
          <a:off x="2844800" y="1036828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xdr:nvSpPr>
        <xdr:cNvPr id="153" name="楕円 152"/>
        <xdr:cNvSpPr/>
      </xdr:nvSpPr>
      <xdr:spPr>
        <a:xfrm>
          <a:off x="2286000" y="109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xdr:nvSpPr>
        <xdr:cNvPr id="154" name="テキスト ボックス 153"/>
        <xdr:cNvSpPr txBox="1"/>
      </xdr:nvSpPr>
      <xdr:spPr>
        <a:xfrm>
          <a:off x="1955800" y="1100518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72072</xdr:rowOff>
    </xdr:from>
    <xdr:to>
      <xdr:col>7</xdr:col>
      <xdr:colOff>31750</xdr:colOff>
      <xdr:row>63</xdr:row>
      <xdr:rowOff>2222</xdr:rowOff>
    </xdr:to>
    <xdr:sp>
      <xdr:nvSpPr>
        <xdr:cNvPr id="155" name="楕円 154"/>
        <xdr:cNvSpPr/>
      </xdr:nvSpPr>
      <xdr:spPr>
        <a:xfrm>
          <a:off x="1397000" y="107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12399</xdr:rowOff>
    </xdr:from>
    <xdr:ext cx="762000" cy="259045"/>
    <xdr:sp>
      <xdr:nvSpPr>
        <xdr:cNvPr id="156" name="テキスト ボックス 155"/>
        <xdr:cNvSpPr txBox="1"/>
      </xdr:nvSpPr>
      <xdr:spPr>
        <a:xfrm>
          <a:off x="1066800" y="1047051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175053</xdr:colOff>
      <xdr:row>75</xdr:row>
      <xdr:rowOff>139700</xdr:rowOff>
    </xdr:from>
    <xdr:ext cx="3218594" cy="309059"/>
    <xdr:sp>
      <xdr:nvSpPr>
        <xdr:cNvPr id="158" name="テキスト ボックス 157"/>
        <xdr:cNvSpPr txBox="1"/>
      </xdr:nvSpPr>
      <xdr:spPr>
        <a:xfrm>
          <a:off x="803275" y="12998450"/>
          <a:ext cx="3218815" cy="30861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oneCellAnchor>
  <xdr:oneCellAnchor>
    <xdr:from>
      <xdr:col>19</xdr:col>
      <xdr:colOff>167847</xdr:colOff>
      <xdr:row>75</xdr:row>
      <xdr:rowOff>114300</xdr:rowOff>
    </xdr:from>
    <xdr:ext cx="1651000" cy="359073"/>
    <xdr:sp>
      <xdr:nvSpPr>
        <xdr:cNvPr id="159" name="テキスト ボックス 158"/>
        <xdr:cNvSpPr txBox="1"/>
      </xdr:nvSpPr>
      <xdr:spPr>
        <a:xfrm>
          <a:off x="4149090" y="12973050"/>
          <a:ext cx="1651000" cy="3587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endParaRPr kumimoji="1" lang="ja-JP" altLang="en-US" sz="16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28</xdr:col>
      <xdr:colOff>38100</xdr:colOff>
      <xdr:row>75</xdr:row>
      <xdr:rowOff>31750</xdr:rowOff>
    </xdr:from>
    <xdr:to>
      <xdr:col>35</xdr:col>
      <xdr:colOff>95250</xdr:colOff>
      <xdr:row>76</xdr:row>
      <xdr:rowOff>114300</xdr:rowOff>
    </xdr:to>
    <xdr:sp>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38100</xdr:colOff>
      <xdr:row>76</xdr:row>
      <xdr:rowOff>50800</xdr:rowOff>
    </xdr:from>
    <xdr:to>
      <xdr:col>35</xdr:col>
      <xdr:colOff>95250</xdr:colOff>
      <xdr:row>77</xdr:row>
      <xdr:rowOff>133350</xdr:rowOff>
    </xdr:to>
    <xdr:sp>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76</xdr:row>
      <xdr:rowOff>50800</xdr:rowOff>
    </xdr:from>
    <xdr:to>
      <xdr:col>42</xdr:col>
      <xdr:colOff>25400</xdr:colOff>
      <xdr:row>77</xdr:row>
      <xdr:rowOff>133350</xdr:rowOff>
    </xdr:to>
    <xdr:sp>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76</xdr:row>
      <xdr:rowOff>50800</xdr:rowOff>
    </xdr:from>
    <xdr:to>
      <xdr:col>49</xdr:col>
      <xdr:colOff>19050</xdr:colOff>
      <xdr:row>77</xdr:row>
      <xdr:rowOff>133350</xdr:rowOff>
    </xdr:to>
    <xdr:sp>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82550</xdr:colOff>
      <xdr:row>80</xdr:row>
      <xdr:rowOff>0</xdr:rowOff>
    </xdr:from>
    <xdr:to>
      <xdr:col>56</xdr:col>
      <xdr:colOff>203200</xdr:colOff>
      <xdr:row>91</xdr:row>
      <xdr:rowOff>146050</xdr:rowOff>
    </xdr:to>
    <xdr:sp>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本町の人口１人当たり人件費・物件費等決算額は、毎年度、類似団体平均、全国平均、県平均を下回っており、本町の職員数が少ないことが影響している。令和２年度は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101,607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円となっており、令和元年度と比較して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円増となっているが、これは、会計年度任用職員の社会保険料が物件費から人件費に性質分類変更となった影響によるものである。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xdr:nvSpPr>
        <xdr:cNvPr id="170" name="テキスト ボックス 169"/>
        <xdr:cNvSpPr txBox="1"/>
      </xdr:nvSpPr>
      <xdr:spPr>
        <a:xfrm>
          <a:off x="723900" y="132080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xdr:nvSpPr>
        <xdr:cNvPr id="172" name="テキスト ボックス 171"/>
        <xdr:cNvSpPr txBox="1"/>
      </xdr:nvSpPr>
      <xdr:spPr>
        <a:xfrm>
          <a:off x="0" y="15669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xdr:nvCxnSpPr>
        <xdr:cNvPr id="173" name="直線コネクタ 172"/>
        <xdr:cNvCxnSpPr/>
      </xdr:nvCxnSpPr>
      <xdr:spPr>
        <a:xfrm>
          <a:off x="762000" y="1546669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xdr:nvSpPr>
        <xdr:cNvPr id="174" name="テキスト ボックス 173"/>
        <xdr:cNvSpPr txBox="1"/>
      </xdr:nvSpPr>
      <xdr:spPr>
        <a:xfrm>
          <a:off x="0" y="153244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xdr:nvCxnSpPr>
        <xdr:cNvPr id="175" name="直線コネクタ 174"/>
        <xdr:cNvCxnSpPr/>
      </xdr:nvCxnSpPr>
      <xdr:spPr>
        <a:xfrm>
          <a:off x="762000" y="1512189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xdr:nvSpPr>
        <xdr:cNvPr id="176" name="テキスト ボックス 175"/>
        <xdr:cNvSpPr txBox="1"/>
      </xdr:nvSpPr>
      <xdr:spPr>
        <a:xfrm>
          <a:off x="0" y="1497965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xdr:nvCxnSpPr>
        <xdr:cNvPr id="177" name="直線コネクタ 176"/>
        <xdr:cNvCxnSpPr/>
      </xdr:nvCxnSpPr>
      <xdr:spPr>
        <a:xfrm>
          <a:off x="762000" y="147770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xdr:nvSpPr>
        <xdr:cNvPr id="178" name="テキスト ボックス 177"/>
        <xdr:cNvSpPr txBox="1"/>
      </xdr:nvSpPr>
      <xdr:spPr>
        <a:xfrm>
          <a:off x="0" y="1463484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xdr:nvCxnSpPr>
        <xdr:cNvPr id="179" name="直線コネクタ 178"/>
        <xdr:cNvCxnSpPr/>
      </xdr:nvCxnSpPr>
      <xdr:spPr>
        <a:xfrm>
          <a:off x="762000" y="1443228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xdr:nvSpPr>
        <xdr:cNvPr id="180" name="テキスト ボックス 179"/>
        <xdr:cNvSpPr txBox="1"/>
      </xdr:nvSpPr>
      <xdr:spPr>
        <a:xfrm>
          <a:off x="0" y="1429004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xdr:nvCxnSpPr>
        <xdr:cNvPr id="181" name="直線コネクタ 180"/>
        <xdr:cNvCxnSpPr/>
      </xdr:nvCxnSpPr>
      <xdr:spPr>
        <a:xfrm>
          <a:off x="762000" y="140874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xdr:nvSpPr>
        <xdr:cNvPr id="182" name="テキスト ボックス 181"/>
        <xdr:cNvSpPr txBox="1"/>
      </xdr:nvSpPr>
      <xdr:spPr>
        <a:xfrm>
          <a:off x="0" y="1394523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xdr:nvCxnSpPr>
        <xdr:cNvPr id="183" name="直線コネクタ 182"/>
        <xdr:cNvCxnSpPr/>
      </xdr:nvCxnSpPr>
      <xdr:spPr>
        <a:xfrm>
          <a:off x="762000" y="1374267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xdr:nvSpPr>
        <xdr:cNvPr id="184" name="テキスト ボックス 183"/>
        <xdr:cNvSpPr txBox="1"/>
      </xdr:nvSpPr>
      <xdr:spPr>
        <a:xfrm>
          <a:off x="0" y="1360043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xdr:nvSpPr>
        <xdr:cNvPr id="186" name="テキスト ボックス 185"/>
        <xdr:cNvSpPr txBox="1"/>
      </xdr:nvSpPr>
      <xdr:spPr>
        <a:xfrm>
          <a:off x="0" y="13256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xdr:nvCxnSpPr>
        <xdr:cNvPr id="188" name="直線コネクタ 187"/>
        <xdr:cNvCxnSpPr/>
      </xdr:nvCxnSpPr>
      <xdr:spPr>
        <a:xfrm flipV="1">
          <a:off x="4953000" y="13714095"/>
          <a:ext cx="0" cy="15640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xdr:nvSpPr>
        <xdr:cNvPr id="189" name="人件費・物件費等の状況最小値テキスト"/>
        <xdr:cNvSpPr txBox="1"/>
      </xdr:nvSpPr>
      <xdr:spPr>
        <a:xfrm>
          <a:off x="5041900" y="1525016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xdr:nvCxnSpPr>
        <xdr:cNvPr id="190" name="直線コネクタ 189"/>
        <xdr:cNvCxnSpPr/>
      </xdr:nvCxnSpPr>
      <xdr:spPr>
        <a:xfrm>
          <a:off x="4864100" y="1527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xdr:nvSpPr>
        <xdr:cNvPr id="191" name="人件費・物件費等の状況最大値テキスト"/>
        <xdr:cNvSpPr txBox="1"/>
      </xdr:nvSpPr>
      <xdr:spPr>
        <a:xfrm>
          <a:off x="5041900" y="134575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xdr:nvCxnSpPr>
        <xdr:cNvPr id="192" name="直線コネクタ 191"/>
        <xdr:cNvCxnSpPr/>
      </xdr:nvCxnSpPr>
      <xdr:spPr>
        <a:xfrm>
          <a:off x="4864100" y="13714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58939</xdr:rowOff>
    </xdr:from>
    <xdr:to>
      <xdr:col>23</xdr:col>
      <xdr:colOff>133350</xdr:colOff>
      <xdr:row>80</xdr:row>
      <xdr:rowOff>160584</xdr:rowOff>
    </xdr:to>
    <xdr:cxnSp>
      <xdr:nvCxnSpPr>
        <xdr:cNvPr id="193" name="直線コネクタ 192"/>
        <xdr:cNvCxnSpPr/>
      </xdr:nvCxnSpPr>
      <xdr:spPr>
        <a:xfrm>
          <a:off x="4114800" y="1377442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xdr:nvSpPr>
        <xdr:cNvPr id="194" name="人件費・物件費等の状況平均値テキスト"/>
        <xdr:cNvSpPr txBox="1"/>
      </xdr:nvSpPr>
      <xdr:spPr>
        <a:xfrm>
          <a:off x="5041900" y="14099540"/>
          <a:ext cx="762000"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xdr:nvSpPr>
        <xdr:cNvPr id="195" name="フローチャート: 判断 194"/>
        <xdr:cNvSpPr/>
      </xdr:nvSpPr>
      <xdr:spPr>
        <a:xfrm>
          <a:off x="4902200" y="1412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40291</xdr:rowOff>
    </xdr:from>
    <xdr:to>
      <xdr:col>19</xdr:col>
      <xdr:colOff>133350</xdr:colOff>
      <xdr:row>80</xdr:row>
      <xdr:rowOff>58939</xdr:rowOff>
    </xdr:to>
    <xdr:cxnSp>
      <xdr:nvCxnSpPr>
        <xdr:cNvPr id="196" name="直線コネクタ 195"/>
        <xdr:cNvCxnSpPr/>
      </xdr:nvCxnSpPr>
      <xdr:spPr>
        <a:xfrm>
          <a:off x="3225800" y="13756005"/>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xdr:nvSpPr>
        <xdr:cNvPr id="197" name="フローチャート: 判断 196"/>
        <xdr:cNvSpPr/>
      </xdr:nvSpPr>
      <xdr:spPr>
        <a:xfrm>
          <a:off x="4064000" y="1401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xdr:nvSpPr>
        <xdr:cNvPr id="198" name="テキスト ボックス 197"/>
        <xdr:cNvSpPr txBox="1"/>
      </xdr:nvSpPr>
      <xdr:spPr>
        <a:xfrm>
          <a:off x="3733800" y="14098905"/>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40291</xdr:rowOff>
    </xdr:from>
    <xdr:to>
      <xdr:col>15</xdr:col>
      <xdr:colOff>82550</xdr:colOff>
      <xdr:row>80</xdr:row>
      <xdr:rowOff>112854</xdr:rowOff>
    </xdr:to>
    <xdr:cxnSp>
      <xdr:nvCxnSpPr>
        <xdr:cNvPr id="199" name="直線コネクタ 198"/>
        <xdr:cNvCxnSpPr/>
      </xdr:nvCxnSpPr>
      <xdr:spPr>
        <a:xfrm flipV="1">
          <a:off x="2336800" y="137560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xdr:nvSpPr>
        <xdr:cNvPr id="200" name="フローチャート: 判断 199"/>
        <xdr:cNvSpPr/>
      </xdr:nvSpPr>
      <xdr:spPr>
        <a:xfrm>
          <a:off x="31750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xdr:nvSpPr>
        <xdr:cNvPr id="201" name="テキスト ボックス 200"/>
        <xdr:cNvSpPr txBox="1"/>
      </xdr:nvSpPr>
      <xdr:spPr>
        <a:xfrm>
          <a:off x="2844800" y="1409954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107716</xdr:rowOff>
    </xdr:from>
    <xdr:to>
      <xdr:col>11</xdr:col>
      <xdr:colOff>31750</xdr:colOff>
      <xdr:row>80</xdr:row>
      <xdr:rowOff>112854</xdr:rowOff>
    </xdr:to>
    <xdr:cxnSp>
      <xdr:nvCxnSpPr>
        <xdr:cNvPr id="202" name="直線コネクタ 201"/>
        <xdr:cNvCxnSpPr/>
      </xdr:nvCxnSpPr>
      <xdr:spPr>
        <a:xfrm>
          <a:off x="1447800" y="1382331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xdr:nvSpPr>
        <xdr:cNvPr id="203" name="フローチャート: 判断 202"/>
        <xdr:cNvSpPr/>
      </xdr:nvSpPr>
      <xdr:spPr>
        <a:xfrm>
          <a:off x="22860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xdr:nvSpPr>
        <xdr:cNvPr id="204" name="テキスト ボックス 203"/>
        <xdr:cNvSpPr txBox="1"/>
      </xdr:nvSpPr>
      <xdr:spPr>
        <a:xfrm>
          <a:off x="1955800" y="140544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xdr:nvSpPr>
        <xdr:cNvPr id="205" name="フローチャート: 判断 204"/>
        <xdr:cNvSpPr/>
      </xdr:nvSpPr>
      <xdr:spPr>
        <a:xfrm>
          <a:off x="13970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xdr:nvSpPr>
        <xdr:cNvPr id="206" name="テキスト ボックス 205"/>
        <xdr:cNvSpPr txBox="1"/>
      </xdr:nvSpPr>
      <xdr:spPr>
        <a:xfrm>
          <a:off x="1066800" y="1405001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xdr:nvSpPr>
        <xdr:cNvPr id="207" name="テキスト ボックス 206"/>
        <xdr:cNvSpPr txBox="1"/>
      </xdr:nvSpPr>
      <xdr:spPr>
        <a:xfrm>
          <a:off x="4737100" y="1580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xdr:nvSpPr>
        <xdr:cNvPr id="208" name="テキスト ボックス 207"/>
        <xdr:cNvSpPr txBox="1"/>
      </xdr:nvSpPr>
      <xdr:spPr>
        <a:xfrm>
          <a:off x="3898900" y="1580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xdr:nvSpPr>
        <xdr:cNvPr id="209" name="テキスト ボックス 208"/>
        <xdr:cNvSpPr txBox="1"/>
      </xdr:nvSpPr>
      <xdr:spPr>
        <a:xfrm>
          <a:off x="3009900" y="1580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xdr:nvSpPr>
        <xdr:cNvPr id="210" name="テキスト ボックス 209"/>
        <xdr:cNvSpPr txBox="1"/>
      </xdr:nvSpPr>
      <xdr:spPr>
        <a:xfrm>
          <a:off x="2120900" y="1580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xdr:nvSpPr>
        <xdr:cNvPr id="211" name="テキスト ボックス 210"/>
        <xdr:cNvSpPr txBox="1"/>
      </xdr:nvSpPr>
      <xdr:spPr>
        <a:xfrm>
          <a:off x="1231900" y="1580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109784</xdr:rowOff>
    </xdr:from>
    <xdr:to>
      <xdr:col>23</xdr:col>
      <xdr:colOff>184150</xdr:colOff>
      <xdr:row>81</xdr:row>
      <xdr:rowOff>39934</xdr:rowOff>
    </xdr:to>
    <xdr:sp>
      <xdr:nvSpPr>
        <xdr:cNvPr id="212" name="楕円 211"/>
        <xdr:cNvSpPr/>
      </xdr:nvSpPr>
      <xdr:spPr>
        <a:xfrm>
          <a:off x="49022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126311</xdr:rowOff>
    </xdr:from>
    <xdr:ext cx="762000" cy="259045"/>
    <xdr:sp>
      <xdr:nvSpPr>
        <xdr:cNvPr id="213" name="人件費・物件費等の状況該当値テキスト"/>
        <xdr:cNvSpPr txBox="1"/>
      </xdr:nvSpPr>
      <xdr:spPr>
        <a:xfrm>
          <a:off x="5041900" y="1367028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8139</xdr:rowOff>
    </xdr:from>
    <xdr:to>
      <xdr:col>19</xdr:col>
      <xdr:colOff>184150</xdr:colOff>
      <xdr:row>80</xdr:row>
      <xdr:rowOff>109739</xdr:rowOff>
    </xdr:to>
    <xdr:sp>
      <xdr:nvSpPr>
        <xdr:cNvPr id="214" name="楕円 213"/>
        <xdr:cNvSpPr/>
      </xdr:nvSpPr>
      <xdr:spPr>
        <a:xfrm>
          <a:off x="406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119916</xdr:rowOff>
    </xdr:from>
    <xdr:ext cx="736600" cy="259045"/>
    <xdr:sp>
      <xdr:nvSpPr>
        <xdr:cNvPr id="215" name="テキスト ボックス 214"/>
        <xdr:cNvSpPr txBox="1"/>
      </xdr:nvSpPr>
      <xdr:spPr>
        <a:xfrm>
          <a:off x="3733800" y="13492480"/>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160941</xdr:rowOff>
    </xdr:from>
    <xdr:to>
      <xdr:col>15</xdr:col>
      <xdr:colOff>133350</xdr:colOff>
      <xdr:row>80</xdr:row>
      <xdr:rowOff>91091</xdr:rowOff>
    </xdr:to>
    <xdr:sp>
      <xdr:nvSpPr>
        <xdr:cNvPr id="216" name="楕円 215"/>
        <xdr:cNvSpPr/>
      </xdr:nvSpPr>
      <xdr:spPr>
        <a:xfrm>
          <a:off x="31750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101268</xdr:rowOff>
    </xdr:from>
    <xdr:ext cx="762000" cy="259045"/>
    <xdr:sp>
      <xdr:nvSpPr>
        <xdr:cNvPr id="217" name="テキスト ボックス 216"/>
        <xdr:cNvSpPr txBox="1"/>
      </xdr:nvSpPr>
      <xdr:spPr>
        <a:xfrm>
          <a:off x="2844800" y="1347406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62054</xdr:rowOff>
    </xdr:from>
    <xdr:to>
      <xdr:col>11</xdr:col>
      <xdr:colOff>82550</xdr:colOff>
      <xdr:row>80</xdr:row>
      <xdr:rowOff>163654</xdr:rowOff>
    </xdr:to>
    <xdr:sp>
      <xdr:nvSpPr>
        <xdr:cNvPr id="218" name="楕円 217"/>
        <xdr:cNvSpPr/>
      </xdr:nvSpPr>
      <xdr:spPr>
        <a:xfrm>
          <a:off x="22860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2381</xdr:rowOff>
    </xdr:from>
    <xdr:ext cx="762000" cy="259045"/>
    <xdr:sp>
      <xdr:nvSpPr>
        <xdr:cNvPr id="219" name="テキスト ボックス 218"/>
        <xdr:cNvSpPr txBox="1"/>
      </xdr:nvSpPr>
      <xdr:spPr>
        <a:xfrm>
          <a:off x="1955800" y="135464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56916</xdr:rowOff>
    </xdr:from>
    <xdr:to>
      <xdr:col>7</xdr:col>
      <xdr:colOff>31750</xdr:colOff>
      <xdr:row>80</xdr:row>
      <xdr:rowOff>158516</xdr:rowOff>
    </xdr:to>
    <xdr:sp>
      <xdr:nvSpPr>
        <xdr:cNvPr id="220" name="楕円 219"/>
        <xdr:cNvSpPr/>
      </xdr:nvSpPr>
      <xdr:spPr>
        <a:xfrm>
          <a:off x="1397000" y="137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168693</xdr:rowOff>
    </xdr:from>
    <xdr:ext cx="762000" cy="259045"/>
    <xdr:sp>
      <xdr:nvSpPr>
        <xdr:cNvPr id="221" name="テキスト ボックス 220"/>
        <xdr:cNvSpPr txBox="1"/>
      </xdr:nvSpPr>
      <xdr:spPr>
        <a:xfrm>
          <a:off x="1066800" y="1354137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65</xdr:col>
      <xdr:colOff>30347</xdr:colOff>
      <xdr:row>75</xdr:row>
      <xdr:rowOff>139700</xdr:rowOff>
    </xdr:from>
    <xdr:ext cx="1653807" cy="309059"/>
    <xdr:sp>
      <xdr:nvSpPr>
        <xdr:cNvPr id="223" name="テキスト ボックス 222"/>
        <xdr:cNvSpPr txBox="1"/>
      </xdr:nvSpPr>
      <xdr:spPr>
        <a:xfrm>
          <a:off x="13650595" y="12998450"/>
          <a:ext cx="1654175" cy="30861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oneCellAnchor>
  <xdr:oneCellAnchor>
    <xdr:from>
      <xdr:col>73</xdr:col>
      <xdr:colOff>134755</xdr:colOff>
      <xdr:row>75</xdr:row>
      <xdr:rowOff>114300</xdr:rowOff>
    </xdr:from>
    <xdr:ext cx="1651000" cy="359073"/>
    <xdr:sp>
      <xdr:nvSpPr>
        <xdr:cNvPr id="224" name="テキスト ボックス 223"/>
        <xdr:cNvSpPr txBox="1"/>
      </xdr:nvSpPr>
      <xdr:spPr>
        <a:xfrm>
          <a:off x="15431770" y="12973050"/>
          <a:ext cx="1651000" cy="3587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endParaRPr kumimoji="1" lang="ja-JP" altLang="en-US" sz="16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158750</xdr:colOff>
      <xdr:row>75</xdr:row>
      <xdr:rowOff>31750</xdr:rowOff>
    </xdr:from>
    <xdr:to>
      <xdr:col>93</xdr:col>
      <xdr:colOff>6350</xdr:colOff>
      <xdr:row>76</xdr:row>
      <xdr:rowOff>114300</xdr:rowOff>
    </xdr:to>
    <xdr:sp>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158750</xdr:colOff>
      <xdr:row>76</xdr:row>
      <xdr:rowOff>50800</xdr:rowOff>
    </xdr:from>
    <xdr:to>
      <xdr:col>93</xdr:col>
      <xdr:colOff>6350</xdr:colOff>
      <xdr:row>77</xdr:row>
      <xdr:rowOff>133350</xdr:rowOff>
    </xdr:to>
    <xdr:sp>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76</xdr:row>
      <xdr:rowOff>50800</xdr:rowOff>
    </xdr:from>
    <xdr:to>
      <xdr:col>99</xdr:col>
      <xdr:colOff>146050</xdr:colOff>
      <xdr:row>77</xdr:row>
      <xdr:rowOff>133350</xdr:rowOff>
    </xdr:to>
    <xdr:sp>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76</xdr:row>
      <xdr:rowOff>50800</xdr:rowOff>
    </xdr:from>
    <xdr:to>
      <xdr:col>106</xdr:col>
      <xdr:colOff>139700</xdr:colOff>
      <xdr:row>77</xdr:row>
      <xdr:rowOff>133350</xdr:rowOff>
    </xdr:to>
    <xdr:sp>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86</xdr:col>
      <xdr:colOff>203200</xdr:colOff>
      <xdr:row>80</xdr:row>
      <xdr:rowOff>0</xdr:rowOff>
    </xdr:from>
    <xdr:to>
      <xdr:col>114</xdr:col>
      <xdr:colOff>114300</xdr:colOff>
      <xdr:row>91</xdr:row>
      <xdr:rowOff>146050</xdr:rowOff>
    </xdr:to>
    <xdr:sp>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令和２年度のラスパイレス指数は令和元年度より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ポイント下がっているが、類似団体平均を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ポイント、全国町村平均を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ポイント上回っている。今後も国や民間の給与水準の動向を見ながら、適正化に努める。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xdr:nvSpPr>
        <xdr:cNvPr id="236" name="テキスト ボックス 235"/>
        <xdr:cNvSpPr txBox="1"/>
      </xdr:nvSpPr>
      <xdr:spPr>
        <a:xfrm>
          <a:off x="12065000" y="15669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xdr:nvCxnSpPr>
        <xdr:cNvPr id="237" name="直線コネクタ 236"/>
        <xdr:cNvCxnSpPr/>
      </xdr:nvCxnSpPr>
      <xdr:spPr>
        <a:xfrm>
          <a:off x="12827000" y="1546669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xdr:nvSpPr>
        <xdr:cNvPr id="238" name="テキスト ボックス 237"/>
        <xdr:cNvSpPr txBox="1"/>
      </xdr:nvSpPr>
      <xdr:spPr>
        <a:xfrm>
          <a:off x="12065000" y="153244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xdr:nvCxnSpPr>
        <xdr:cNvPr id="239" name="直線コネクタ 238"/>
        <xdr:cNvCxnSpPr/>
      </xdr:nvCxnSpPr>
      <xdr:spPr>
        <a:xfrm>
          <a:off x="12827000" y="1512189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xdr:nvSpPr>
        <xdr:cNvPr id="240" name="テキスト ボックス 239"/>
        <xdr:cNvSpPr txBox="1"/>
      </xdr:nvSpPr>
      <xdr:spPr>
        <a:xfrm>
          <a:off x="12065000" y="1497965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xdr:nvCxnSpPr>
        <xdr:cNvPr id="241" name="直線コネクタ 240"/>
        <xdr:cNvCxnSpPr/>
      </xdr:nvCxnSpPr>
      <xdr:spPr>
        <a:xfrm>
          <a:off x="12827000" y="147770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xdr:nvSpPr>
        <xdr:cNvPr id="242" name="テキスト ボックス 241"/>
        <xdr:cNvSpPr txBox="1"/>
      </xdr:nvSpPr>
      <xdr:spPr>
        <a:xfrm>
          <a:off x="12065000" y="1463484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xdr:nvCxnSpPr>
        <xdr:cNvPr id="243" name="直線コネクタ 242"/>
        <xdr:cNvCxnSpPr/>
      </xdr:nvCxnSpPr>
      <xdr:spPr>
        <a:xfrm>
          <a:off x="12827000" y="1443228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xdr:nvSpPr>
        <xdr:cNvPr id="244" name="テキスト ボックス 243"/>
        <xdr:cNvSpPr txBox="1"/>
      </xdr:nvSpPr>
      <xdr:spPr>
        <a:xfrm>
          <a:off x="12065000" y="1429004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xdr:nvCxnSpPr>
        <xdr:cNvPr id="245" name="直線コネクタ 244"/>
        <xdr:cNvCxnSpPr/>
      </xdr:nvCxnSpPr>
      <xdr:spPr>
        <a:xfrm>
          <a:off x="12827000" y="140874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xdr:nvSpPr>
        <xdr:cNvPr id="246" name="テキスト ボックス 245"/>
        <xdr:cNvSpPr txBox="1"/>
      </xdr:nvSpPr>
      <xdr:spPr>
        <a:xfrm>
          <a:off x="12065000" y="1394523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xdr:nvCxnSpPr>
        <xdr:cNvPr id="247" name="直線コネクタ 246"/>
        <xdr:cNvCxnSpPr/>
      </xdr:nvCxnSpPr>
      <xdr:spPr>
        <a:xfrm>
          <a:off x="12827000" y="1374267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xdr:nvSpPr>
        <xdr:cNvPr id="248" name="テキスト ボックス 247"/>
        <xdr:cNvSpPr txBox="1"/>
      </xdr:nvSpPr>
      <xdr:spPr>
        <a:xfrm>
          <a:off x="12065000" y="1360043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xdr:nvSpPr>
        <xdr:cNvPr id="250" name="テキスト ボックス 249"/>
        <xdr:cNvSpPr txBox="1"/>
      </xdr:nvSpPr>
      <xdr:spPr>
        <a:xfrm>
          <a:off x="12065000" y="13256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xdr:nvCxnSpPr>
        <xdr:cNvPr id="252" name="直線コネクタ 251"/>
        <xdr:cNvCxnSpPr/>
      </xdr:nvCxnSpPr>
      <xdr:spPr>
        <a:xfrm flipV="1">
          <a:off x="17018000" y="13829030"/>
          <a:ext cx="0" cy="1637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xdr:nvSpPr>
        <xdr:cNvPr id="253" name="給与水準   （国との比較）最小値テキスト"/>
        <xdr:cNvSpPr txBox="1"/>
      </xdr:nvSpPr>
      <xdr:spPr>
        <a:xfrm>
          <a:off x="17106900" y="154387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xdr:nvCxnSpPr>
        <xdr:cNvPr id="254" name="直線コネクタ 253"/>
        <xdr:cNvCxnSpPr/>
      </xdr:nvCxnSpPr>
      <xdr:spPr>
        <a:xfrm>
          <a:off x="16929100" y="15466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xdr:nvSpPr>
        <xdr:cNvPr id="255" name="給与水準   （国との比較）最大値テキスト"/>
        <xdr:cNvSpPr txBox="1"/>
      </xdr:nvSpPr>
      <xdr:spPr>
        <a:xfrm>
          <a:off x="17106900" y="1357249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xdr:nvCxnSpPr>
        <xdr:cNvPr id="256" name="直線コネクタ 255"/>
        <xdr:cNvCxnSpPr/>
      </xdr:nvCxnSpPr>
      <xdr:spPr>
        <a:xfrm>
          <a:off x="16929100" y="138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84364</xdr:rowOff>
    </xdr:to>
    <xdr:cxnSp>
      <xdr:nvCxnSpPr>
        <xdr:cNvPr id="257" name="直線コネクタ 256"/>
        <xdr:cNvCxnSpPr/>
      </xdr:nvCxnSpPr>
      <xdr:spPr>
        <a:xfrm flipV="1">
          <a:off x="16179800" y="1470787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xdr:nvSpPr>
        <xdr:cNvPr id="258" name="給与水準   （国との比較）平均値テキスト"/>
        <xdr:cNvSpPr txBox="1"/>
      </xdr:nvSpPr>
      <xdr:spPr>
        <a:xfrm>
          <a:off x="17106900" y="14433550"/>
          <a:ext cx="762000"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xdr:nvSpPr>
        <xdr:cNvPr id="259" name="フローチャート: 判断 258"/>
        <xdr:cNvSpPr/>
      </xdr:nvSpPr>
      <xdr:spPr>
        <a:xfrm>
          <a:off x="169672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84364</xdr:rowOff>
    </xdr:to>
    <xdr:cxnSp>
      <xdr:nvCxnSpPr>
        <xdr:cNvPr id="260" name="直線コネクタ 259"/>
        <xdr:cNvCxnSpPr/>
      </xdr:nvCxnSpPr>
      <xdr:spPr>
        <a:xfrm>
          <a:off x="15290800" y="147770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xdr:nvSpPr>
        <xdr:cNvPr id="261" name="フローチャート: 判断 260"/>
        <xdr:cNvSpPr/>
      </xdr:nvSpPr>
      <xdr:spPr>
        <a:xfrm>
          <a:off x="161290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xdr:nvSpPr>
        <xdr:cNvPr id="262" name="テキスト ボックス 261"/>
        <xdr:cNvSpPr txBox="1"/>
      </xdr:nvSpPr>
      <xdr:spPr>
        <a:xfrm>
          <a:off x="15798800" y="14391640"/>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32657</xdr:rowOff>
    </xdr:to>
    <xdr:cxnSp>
      <xdr:nvCxnSpPr>
        <xdr:cNvPr id="263" name="直線コネクタ 262"/>
        <xdr:cNvCxnSpPr/>
      </xdr:nvCxnSpPr>
      <xdr:spPr>
        <a:xfrm>
          <a:off x="14401800" y="14777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xdr:nvSpPr>
        <xdr:cNvPr id="264" name="フローチャート: 判断 263"/>
        <xdr:cNvSpPr/>
      </xdr:nvSpPr>
      <xdr:spPr>
        <a:xfrm>
          <a:off x="15240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xdr:nvSpPr>
        <xdr:cNvPr id="265" name="テキスト ボックス 264"/>
        <xdr:cNvSpPr txBox="1"/>
      </xdr:nvSpPr>
      <xdr:spPr>
        <a:xfrm>
          <a:off x="14909800" y="1435735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170543</xdr:rowOff>
    </xdr:to>
    <xdr:cxnSp>
      <xdr:nvCxnSpPr>
        <xdr:cNvPr id="266" name="直線コネクタ 265"/>
        <xdr:cNvCxnSpPr/>
      </xdr:nvCxnSpPr>
      <xdr:spPr>
        <a:xfrm flipV="1">
          <a:off x="13512800" y="14777085"/>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xdr:nvSpPr>
        <xdr:cNvPr id="267" name="フローチャート: 判断 266"/>
        <xdr:cNvSpPr/>
      </xdr:nvSpPr>
      <xdr:spPr>
        <a:xfrm>
          <a:off x="14351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xdr:nvSpPr>
        <xdr:cNvPr id="268" name="テキスト ボックス 267"/>
        <xdr:cNvSpPr txBox="1"/>
      </xdr:nvSpPr>
      <xdr:spPr>
        <a:xfrm>
          <a:off x="14020800" y="1437449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xdr:nvSpPr>
        <xdr:cNvPr id="269" name="フローチャート: 判断 268"/>
        <xdr:cNvSpPr/>
      </xdr:nvSpPr>
      <xdr:spPr>
        <a:xfrm>
          <a:off x="13462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xdr:nvSpPr>
        <xdr:cNvPr id="270" name="テキスト ボックス 269"/>
        <xdr:cNvSpPr txBox="1"/>
      </xdr:nvSpPr>
      <xdr:spPr>
        <a:xfrm>
          <a:off x="13131800" y="1437449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xdr:nvSpPr>
        <xdr:cNvPr id="271" name="テキスト ボックス 270"/>
        <xdr:cNvSpPr txBox="1"/>
      </xdr:nvSpPr>
      <xdr:spPr>
        <a:xfrm>
          <a:off x="16802100" y="1580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xdr:nvSpPr>
        <xdr:cNvPr id="272" name="テキスト ボックス 271"/>
        <xdr:cNvSpPr txBox="1"/>
      </xdr:nvSpPr>
      <xdr:spPr>
        <a:xfrm>
          <a:off x="15963900" y="1580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xdr:nvSpPr>
        <xdr:cNvPr id="273" name="テキスト ボックス 272"/>
        <xdr:cNvSpPr txBox="1"/>
      </xdr:nvSpPr>
      <xdr:spPr>
        <a:xfrm>
          <a:off x="15074900" y="1580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xdr:nvSpPr>
        <xdr:cNvPr id="274" name="テキスト ボックス 273"/>
        <xdr:cNvSpPr txBox="1"/>
      </xdr:nvSpPr>
      <xdr:spPr>
        <a:xfrm>
          <a:off x="14185900" y="1580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xdr:nvSpPr>
        <xdr:cNvPr id="275" name="テキスト ボックス 274"/>
        <xdr:cNvSpPr txBox="1"/>
      </xdr:nvSpPr>
      <xdr:spPr>
        <a:xfrm>
          <a:off x="13296900" y="1580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xdr:nvSpPr>
        <xdr:cNvPr id="276" name="楕円 275"/>
        <xdr:cNvSpPr/>
      </xdr:nvSpPr>
      <xdr:spPr>
        <a:xfrm>
          <a:off x="169672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xdr:nvSpPr>
        <xdr:cNvPr id="277" name="給与水準   （国との比較）該当値テキスト"/>
        <xdr:cNvSpPr txBox="1"/>
      </xdr:nvSpPr>
      <xdr:spPr>
        <a:xfrm>
          <a:off x="17106900" y="1462913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xdr:nvSpPr>
        <xdr:cNvPr id="278" name="楕円 277"/>
        <xdr:cNvSpPr/>
      </xdr:nvSpPr>
      <xdr:spPr>
        <a:xfrm>
          <a:off x="161290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xdr:nvSpPr>
        <xdr:cNvPr id="279" name="テキスト ボックス 278"/>
        <xdr:cNvSpPr txBox="1"/>
      </xdr:nvSpPr>
      <xdr:spPr>
        <a:xfrm>
          <a:off x="15798800" y="14864080"/>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xdr:nvSpPr>
        <xdr:cNvPr id="280" name="楕円 279"/>
        <xdr:cNvSpPr/>
      </xdr:nvSpPr>
      <xdr:spPr>
        <a:xfrm>
          <a:off x="15240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xdr:nvSpPr>
        <xdr:cNvPr id="281" name="テキスト ボックス 280"/>
        <xdr:cNvSpPr txBox="1"/>
      </xdr:nvSpPr>
      <xdr:spPr>
        <a:xfrm>
          <a:off x="14909800" y="1481264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xdr:nvSpPr>
        <xdr:cNvPr id="282" name="楕円 281"/>
        <xdr:cNvSpPr/>
      </xdr:nvSpPr>
      <xdr:spPr>
        <a:xfrm>
          <a:off x="14351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xdr:nvSpPr>
        <xdr:cNvPr id="283" name="テキスト ボックス 282"/>
        <xdr:cNvSpPr txBox="1"/>
      </xdr:nvSpPr>
      <xdr:spPr>
        <a:xfrm>
          <a:off x="14020800" y="1481264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xdr:nvSpPr>
        <xdr:cNvPr id="284" name="楕円 283"/>
        <xdr:cNvSpPr/>
      </xdr:nvSpPr>
      <xdr:spPr>
        <a:xfrm>
          <a:off x="13462000" y="148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xdr:nvSpPr>
        <xdr:cNvPr id="285" name="テキスト ボックス 284"/>
        <xdr:cNvSpPr txBox="1"/>
      </xdr:nvSpPr>
      <xdr:spPr>
        <a:xfrm>
          <a:off x="13131800" y="1495044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63</xdr:col>
      <xdr:colOff>144652</xdr:colOff>
      <xdr:row>53</xdr:row>
      <xdr:rowOff>101600</xdr:rowOff>
    </xdr:from>
    <xdr:ext cx="2263396" cy="309059"/>
    <xdr:sp>
      <xdr:nvSpPr>
        <xdr:cNvPr id="287" name="テキスト ボックス 286"/>
        <xdr:cNvSpPr txBox="1"/>
      </xdr:nvSpPr>
      <xdr:spPr>
        <a:xfrm>
          <a:off x="13345795" y="9188450"/>
          <a:ext cx="2263775" cy="30861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20449</xdr:colOff>
      <xdr:row>53</xdr:row>
      <xdr:rowOff>76200</xdr:rowOff>
    </xdr:from>
    <xdr:ext cx="1651000" cy="359073"/>
    <xdr:sp>
      <xdr:nvSpPr>
        <xdr:cNvPr id="288" name="テキスト ボックス 287"/>
        <xdr:cNvSpPr txBox="1"/>
      </xdr:nvSpPr>
      <xdr:spPr>
        <a:xfrm>
          <a:off x="15736570" y="9163050"/>
          <a:ext cx="1651000" cy="3587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endParaRPr kumimoji="1" lang="ja-JP" altLang="en-US" sz="16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158750</xdr:colOff>
      <xdr:row>52</xdr:row>
      <xdr:rowOff>165100</xdr:rowOff>
    </xdr:from>
    <xdr:to>
      <xdr:col>93</xdr:col>
      <xdr:colOff>6350</xdr:colOff>
      <xdr:row>54</xdr:row>
      <xdr:rowOff>76200</xdr:rowOff>
    </xdr:to>
    <xdr:sp>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158750</xdr:colOff>
      <xdr:row>54</xdr:row>
      <xdr:rowOff>12700</xdr:rowOff>
    </xdr:from>
    <xdr:to>
      <xdr:col>93</xdr:col>
      <xdr:colOff>6350</xdr:colOff>
      <xdr:row>55</xdr:row>
      <xdr:rowOff>95250</xdr:rowOff>
    </xdr:to>
    <xdr:sp>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54</xdr:row>
      <xdr:rowOff>12700</xdr:rowOff>
    </xdr:from>
    <xdr:to>
      <xdr:col>99</xdr:col>
      <xdr:colOff>146050</xdr:colOff>
      <xdr:row>55</xdr:row>
      <xdr:rowOff>95250</xdr:rowOff>
    </xdr:to>
    <xdr:sp>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54</xdr:row>
      <xdr:rowOff>12700</xdr:rowOff>
    </xdr:from>
    <xdr:to>
      <xdr:col>106</xdr:col>
      <xdr:colOff>139700</xdr:colOff>
      <xdr:row>55</xdr:row>
      <xdr:rowOff>95250</xdr:rowOff>
    </xdr:to>
    <xdr:sp>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86</xdr:col>
      <xdr:colOff>203200</xdr:colOff>
      <xdr:row>57</xdr:row>
      <xdr:rowOff>133350</xdr:rowOff>
    </xdr:from>
    <xdr:to>
      <xdr:col>114</xdr:col>
      <xdr:colOff>114300</xdr:colOff>
      <xdr:row>69</xdr:row>
      <xdr:rowOff>107950</xdr:rowOff>
    </xdr:to>
    <xdr:sp>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令和２年度の人口</a:t>
          </a:r>
          <a:r>
            <a:rPr kumimoji="1" lang="en-US" altLang="ja-JP" sz="1300" baseline="0">
              <a:latin typeface="ＭＳ Ｐゴシック" panose="020B0600070205080204" pitchFamily="50" charset="-128"/>
              <a:ea typeface="ＭＳ Ｐゴシック" panose="020B0600070205080204" pitchFamily="50" charset="-128"/>
            </a:rPr>
            <a:t>1,000</a:t>
          </a:r>
          <a:r>
            <a:rPr kumimoji="1" lang="ja-JP" altLang="en-US" sz="1300" baseline="0">
              <a:latin typeface="ＭＳ Ｐゴシック" panose="020B0600070205080204" pitchFamily="50" charset="-128"/>
              <a:ea typeface="ＭＳ Ｐゴシック" panose="020B0600070205080204" pitchFamily="50" charset="-128"/>
            </a:rPr>
            <a:t>人当たりの職員数は令和元年度より</a:t>
          </a:r>
          <a:r>
            <a:rPr kumimoji="1" lang="en-US" altLang="ja-JP" sz="1300" baseline="0">
              <a:latin typeface="ＭＳ Ｐゴシック" panose="020B0600070205080204" pitchFamily="50" charset="-128"/>
              <a:ea typeface="ＭＳ Ｐゴシック" panose="020B0600070205080204" pitchFamily="50" charset="-128"/>
            </a:rPr>
            <a:t>0.11</a:t>
          </a:r>
          <a:r>
            <a:rPr kumimoji="1" lang="ja-JP" altLang="en-US" sz="1300" baseline="0">
              <a:latin typeface="ＭＳ Ｐゴシック" panose="020B0600070205080204" pitchFamily="50" charset="-128"/>
              <a:ea typeface="ＭＳ Ｐゴシック" panose="020B0600070205080204" pitchFamily="50" charset="-128"/>
            </a:rPr>
            <a:t>ポイント増えているが、類似団体平均より</a:t>
          </a:r>
          <a:r>
            <a:rPr kumimoji="1" lang="en-US" altLang="ja-JP" sz="1300" baseline="0">
              <a:latin typeface="ＭＳ Ｐゴシック" panose="020B0600070205080204" pitchFamily="50" charset="-128"/>
              <a:ea typeface="ＭＳ Ｐゴシック" panose="020B0600070205080204" pitchFamily="50" charset="-128"/>
            </a:rPr>
            <a:t>0.91</a:t>
          </a:r>
          <a:r>
            <a:rPr kumimoji="1" lang="ja-JP" altLang="en-US" sz="1300" baseline="0">
              <a:latin typeface="ＭＳ Ｐゴシック" panose="020B0600070205080204" pitchFamily="50" charset="-128"/>
              <a:ea typeface="ＭＳ Ｐゴシック" panose="020B0600070205080204" pitchFamily="50" charset="-128"/>
            </a:rPr>
            <a:t>ポイント、全国平均、県平均を下回っている。これは、これまで取り組んできた定員管理適正化計画による効果である。今後も引き続き、効率的な組織運営に努めるとともに、適正な定員管理に努めていく。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xdr:nvSpPr>
        <xdr:cNvPr id="299" name="テキスト ボックス 298"/>
        <xdr:cNvSpPr txBox="1"/>
      </xdr:nvSpPr>
      <xdr:spPr>
        <a:xfrm>
          <a:off x="12788900" y="93980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xdr:nvSpPr>
        <xdr:cNvPr id="301" name="テキスト ボックス 300"/>
        <xdr:cNvSpPr txBox="1"/>
      </xdr:nvSpPr>
      <xdr:spPr>
        <a:xfrm>
          <a:off x="12065000" y="11859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xdr:nvCxnSpPr>
        <xdr:cNvPr id="302" name="直線コネクタ 301"/>
        <xdr:cNvCxnSpPr/>
      </xdr:nvCxnSpPr>
      <xdr:spPr>
        <a:xfrm>
          <a:off x="12827000" y="1165669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xdr:nvSpPr>
        <xdr:cNvPr id="303" name="テキスト ボックス 302"/>
        <xdr:cNvSpPr txBox="1"/>
      </xdr:nvSpPr>
      <xdr:spPr>
        <a:xfrm>
          <a:off x="12065000" y="115144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xdr:nvCxnSpPr>
        <xdr:cNvPr id="304" name="直線コネクタ 303"/>
        <xdr:cNvCxnSpPr/>
      </xdr:nvCxnSpPr>
      <xdr:spPr>
        <a:xfrm>
          <a:off x="12827000" y="1131189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xdr:nvSpPr>
        <xdr:cNvPr id="305" name="テキスト ボックス 304"/>
        <xdr:cNvSpPr txBox="1"/>
      </xdr:nvSpPr>
      <xdr:spPr>
        <a:xfrm>
          <a:off x="12065000" y="1116965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xdr:nvCxnSpPr>
        <xdr:cNvPr id="306" name="直線コネクタ 305"/>
        <xdr:cNvCxnSpPr/>
      </xdr:nvCxnSpPr>
      <xdr:spPr>
        <a:xfrm>
          <a:off x="12827000" y="109670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xdr:nvSpPr>
        <xdr:cNvPr id="307" name="テキスト ボックス 306"/>
        <xdr:cNvSpPr txBox="1"/>
      </xdr:nvSpPr>
      <xdr:spPr>
        <a:xfrm>
          <a:off x="12065000" y="1082484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xdr:nvCxnSpPr>
        <xdr:cNvPr id="308" name="直線コネクタ 307"/>
        <xdr:cNvCxnSpPr/>
      </xdr:nvCxnSpPr>
      <xdr:spPr>
        <a:xfrm>
          <a:off x="12827000" y="1062228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xdr:nvSpPr>
        <xdr:cNvPr id="309" name="テキスト ボックス 308"/>
        <xdr:cNvSpPr txBox="1"/>
      </xdr:nvSpPr>
      <xdr:spPr>
        <a:xfrm>
          <a:off x="12065000" y="1048004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xdr:nvCxnSpPr>
        <xdr:cNvPr id="310" name="直線コネクタ 309"/>
        <xdr:cNvCxnSpPr/>
      </xdr:nvCxnSpPr>
      <xdr:spPr>
        <a:xfrm>
          <a:off x="12827000" y="102774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xdr:nvSpPr>
        <xdr:cNvPr id="311" name="テキスト ボックス 310"/>
        <xdr:cNvSpPr txBox="1"/>
      </xdr:nvSpPr>
      <xdr:spPr>
        <a:xfrm>
          <a:off x="12065000" y="1013523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xdr:nvCxnSpPr>
        <xdr:cNvPr id="312" name="直線コネクタ 311"/>
        <xdr:cNvCxnSpPr/>
      </xdr:nvCxnSpPr>
      <xdr:spPr>
        <a:xfrm>
          <a:off x="12827000" y="993267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xdr:nvSpPr>
        <xdr:cNvPr id="313" name="テキスト ボックス 312"/>
        <xdr:cNvSpPr txBox="1"/>
      </xdr:nvSpPr>
      <xdr:spPr>
        <a:xfrm>
          <a:off x="12065000" y="979043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xdr:nvSpPr>
        <xdr:cNvPr id="315" name="テキスト ボックス 314"/>
        <xdr:cNvSpPr txBox="1"/>
      </xdr:nvSpPr>
      <xdr:spPr>
        <a:xfrm>
          <a:off x="12065000" y="9446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xdr:nvCxnSpPr>
        <xdr:cNvPr id="317" name="直線コネクタ 316"/>
        <xdr:cNvCxnSpPr/>
      </xdr:nvCxnSpPr>
      <xdr:spPr>
        <a:xfrm flipV="1">
          <a:off x="17018000" y="9946640"/>
          <a:ext cx="0" cy="1614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xdr:nvSpPr>
        <xdr:cNvPr id="318" name="定員管理の状況最小値テキスト"/>
        <xdr:cNvSpPr txBox="1"/>
      </xdr:nvSpPr>
      <xdr:spPr>
        <a:xfrm>
          <a:off x="17106900" y="1153350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xdr:nvCxnSpPr>
        <xdr:cNvPr id="319" name="直線コネクタ 318"/>
        <xdr:cNvCxnSpPr/>
      </xdr:nvCxnSpPr>
      <xdr:spPr>
        <a:xfrm>
          <a:off x="16929100" y="11561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xdr:nvSpPr>
        <xdr:cNvPr id="320" name="定員管理の状況最大値テキスト"/>
        <xdr:cNvSpPr txBox="1"/>
      </xdr:nvSpPr>
      <xdr:spPr>
        <a:xfrm>
          <a:off x="17106900" y="969010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xdr:nvCxnSpPr>
        <xdr:cNvPr id="321" name="直線コネクタ 320"/>
        <xdr:cNvCxnSpPr/>
      </xdr:nvCxnSpPr>
      <xdr:spPr>
        <a:xfrm>
          <a:off x="16929100" y="994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71029</xdr:rowOff>
    </xdr:from>
    <xdr:to>
      <xdr:col>81</xdr:col>
      <xdr:colOff>44450</xdr:colOff>
      <xdr:row>59</xdr:row>
      <xdr:rowOff>89988</xdr:rowOff>
    </xdr:to>
    <xdr:cxnSp>
      <xdr:nvCxnSpPr>
        <xdr:cNvPr id="322" name="直線コネクタ 321"/>
        <xdr:cNvCxnSpPr/>
      </xdr:nvCxnSpPr>
      <xdr:spPr>
        <a:xfrm>
          <a:off x="16179800" y="101860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xdr:nvSpPr>
        <xdr:cNvPr id="323" name="定員管理の状況平均値テキスト"/>
        <xdr:cNvSpPr txBox="1"/>
      </xdr:nvSpPr>
      <xdr:spPr>
        <a:xfrm>
          <a:off x="17106900" y="10283190"/>
          <a:ext cx="762000"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xdr:nvSpPr>
        <xdr:cNvPr id="324" name="フローチャート: 判断 323"/>
        <xdr:cNvSpPr/>
      </xdr:nvSpPr>
      <xdr:spPr>
        <a:xfrm>
          <a:off x="16967200" y="103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71029</xdr:rowOff>
    </xdr:to>
    <xdr:cxnSp>
      <xdr:nvCxnSpPr>
        <xdr:cNvPr id="325" name="直線コネクタ 324"/>
        <xdr:cNvCxnSpPr/>
      </xdr:nvCxnSpPr>
      <xdr:spPr>
        <a:xfrm>
          <a:off x="15290800" y="10160635"/>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xdr:nvSpPr>
        <xdr:cNvPr id="326" name="フローチャート: 判断 325"/>
        <xdr:cNvSpPr/>
      </xdr:nvSpPr>
      <xdr:spPr>
        <a:xfrm>
          <a:off x="161290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xdr:nvSpPr>
        <xdr:cNvPr id="327" name="テキスト ボックス 326"/>
        <xdr:cNvSpPr txBox="1"/>
      </xdr:nvSpPr>
      <xdr:spPr>
        <a:xfrm>
          <a:off x="15798800" y="10406380"/>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58965</xdr:rowOff>
    </xdr:to>
    <xdr:cxnSp>
      <xdr:nvCxnSpPr>
        <xdr:cNvPr id="328" name="直線コネクタ 327"/>
        <xdr:cNvCxnSpPr/>
      </xdr:nvCxnSpPr>
      <xdr:spPr>
        <a:xfrm flipV="1">
          <a:off x="14401800" y="101606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xdr:nvSpPr>
        <xdr:cNvPr id="329" name="フローチャート: 判断 328"/>
        <xdr:cNvSpPr/>
      </xdr:nvSpPr>
      <xdr:spPr>
        <a:xfrm>
          <a:off x="152400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xdr:nvSpPr>
        <xdr:cNvPr id="330" name="テキスト ボックス 329"/>
        <xdr:cNvSpPr txBox="1"/>
      </xdr:nvSpPr>
      <xdr:spPr>
        <a:xfrm>
          <a:off x="14909800" y="1040130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58965</xdr:rowOff>
    </xdr:from>
    <xdr:to>
      <xdr:col>68</xdr:col>
      <xdr:colOff>152400</xdr:colOff>
      <xdr:row>59</xdr:row>
      <xdr:rowOff>60688</xdr:rowOff>
    </xdr:to>
    <xdr:cxnSp>
      <xdr:nvCxnSpPr>
        <xdr:cNvPr id="331" name="直線コネクタ 330"/>
        <xdr:cNvCxnSpPr/>
      </xdr:nvCxnSpPr>
      <xdr:spPr>
        <a:xfrm flipV="1">
          <a:off x="13512800" y="10173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xdr:nvSpPr>
        <xdr:cNvPr id="332" name="フローチャート: 判断 331"/>
        <xdr:cNvSpPr/>
      </xdr:nvSpPr>
      <xdr:spPr>
        <a:xfrm>
          <a:off x="14351000" y="1030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xdr:nvSpPr>
        <xdr:cNvPr id="333" name="テキスト ボックス 332"/>
        <xdr:cNvSpPr txBox="1"/>
      </xdr:nvSpPr>
      <xdr:spPr>
        <a:xfrm>
          <a:off x="14020800" y="1039050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xdr:nvSpPr>
        <xdr:cNvPr id="334" name="フローチャート: 判断 333"/>
        <xdr:cNvSpPr/>
      </xdr:nvSpPr>
      <xdr:spPr>
        <a:xfrm>
          <a:off x="134620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xdr:nvSpPr>
        <xdr:cNvPr id="335" name="テキスト ボックス 334"/>
        <xdr:cNvSpPr txBox="1"/>
      </xdr:nvSpPr>
      <xdr:spPr>
        <a:xfrm>
          <a:off x="13131800" y="1038542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xdr:nvSpPr>
        <xdr:cNvPr id="336" name="テキスト ボックス 335"/>
        <xdr:cNvSpPr txBox="1"/>
      </xdr:nvSpPr>
      <xdr:spPr>
        <a:xfrm>
          <a:off x="16802100" y="1199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xdr:nvSpPr>
        <xdr:cNvPr id="337" name="テキスト ボックス 336"/>
        <xdr:cNvSpPr txBox="1"/>
      </xdr:nvSpPr>
      <xdr:spPr>
        <a:xfrm>
          <a:off x="15963900" y="1199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xdr:nvSpPr>
        <xdr:cNvPr id="338" name="テキスト ボックス 337"/>
        <xdr:cNvSpPr txBox="1"/>
      </xdr:nvSpPr>
      <xdr:spPr>
        <a:xfrm>
          <a:off x="15074900" y="1199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xdr:nvSpPr>
        <xdr:cNvPr id="339" name="テキスト ボックス 338"/>
        <xdr:cNvSpPr txBox="1"/>
      </xdr:nvSpPr>
      <xdr:spPr>
        <a:xfrm>
          <a:off x="14185900" y="1199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xdr:nvSpPr>
        <xdr:cNvPr id="340" name="テキスト ボックス 339"/>
        <xdr:cNvSpPr txBox="1"/>
      </xdr:nvSpPr>
      <xdr:spPr>
        <a:xfrm>
          <a:off x="13296900" y="1199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39188</xdr:rowOff>
    </xdr:from>
    <xdr:to>
      <xdr:col>81</xdr:col>
      <xdr:colOff>95250</xdr:colOff>
      <xdr:row>59</xdr:row>
      <xdr:rowOff>140788</xdr:rowOff>
    </xdr:to>
    <xdr:sp>
      <xdr:nvSpPr>
        <xdr:cNvPr id="341" name="楕円 340"/>
        <xdr:cNvSpPr/>
      </xdr:nvSpPr>
      <xdr:spPr>
        <a:xfrm>
          <a:off x="169672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55715</xdr:rowOff>
    </xdr:from>
    <xdr:ext cx="762000" cy="259045"/>
    <xdr:sp>
      <xdr:nvSpPr>
        <xdr:cNvPr id="342" name="定員管理の状況該当値テキスト"/>
        <xdr:cNvSpPr txBox="1"/>
      </xdr:nvSpPr>
      <xdr:spPr>
        <a:xfrm>
          <a:off x="17106900" y="999934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20229</xdr:rowOff>
    </xdr:from>
    <xdr:to>
      <xdr:col>77</xdr:col>
      <xdr:colOff>95250</xdr:colOff>
      <xdr:row>59</xdr:row>
      <xdr:rowOff>121829</xdr:rowOff>
    </xdr:to>
    <xdr:sp>
      <xdr:nvSpPr>
        <xdr:cNvPr id="343" name="楕円 342"/>
        <xdr:cNvSpPr/>
      </xdr:nvSpPr>
      <xdr:spPr>
        <a:xfrm>
          <a:off x="161290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132006</xdr:rowOff>
    </xdr:from>
    <xdr:ext cx="736600" cy="259045"/>
    <xdr:sp>
      <xdr:nvSpPr>
        <xdr:cNvPr id="344" name="テキスト ボックス 343"/>
        <xdr:cNvSpPr txBox="1"/>
      </xdr:nvSpPr>
      <xdr:spPr>
        <a:xfrm>
          <a:off x="15798800" y="9904095"/>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165826</xdr:rowOff>
    </xdr:from>
    <xdr:to>
      <xdr:col>73</xdr:col>
      <xdr:colOff>44450</xdr:colOff>
      <xdr:row>59</xdr:row>
      <xdr:rowOff>95976</xdr:rowOff>
    </xdr:to>
    <xdr:sp>
      <xdr:nvSpPr>
        <xdr:cNvPr id="345" name="楕円 344"/>
        <xdr:cNvSpPr/>
      </xdr:nvSpPr>
      <xdr:spPr>
        <a:xfrm>
          <a:off x="15240000" y="101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106153</xdr:rowOff>
    </xdr:from>
    <xdr:ext cx="762000" cy="259045"/>
    <xdr:sp>
      <xdr:nvSpPr>
        <xdr:cNvPr id="346" name="テキスト ボックス 345"/>
        <xdr:cNvSpPr txBox="1"/>
      </xdr:nvSpPr>
      <xdr:spPr>
        <a:xfrm>
          <a:off x="14909800" y="987869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8165</xdr:rowOff>
    </xdr:from>
    <xdr:to>
      <xdr:col>68</xdr:col>
      <xdr:colOff>203200</xdr:colOff>
      <xdr:row>59</xdr:row>
      <xdr:rowOff>109765</xdr:rowOff>
    </xdr:to>
    <xdr:sp>
      <xdr:nvSpPr>
        <xdr:cNvPr id="347" name="楕円 346"/>
        <xdr:cNvSpPr/>
      </xdr:nvSpPr>
      <xdr:spPr>
        <a:xfrm>
          <a:off x="14351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119942</xdr:rowOff>
    </xdr:from>
    <xdr:ext cx="762000" cy="259045"/>
    <xdr:sp>
      <xdr:nvSpPr>
        <xdr:cNvPr id="348" name="テキスト ボックス 347"/>
        <xdr:cNvSpPr txBox="1"/>
      </xdr:nvSpPr>
      <xdr:spPr>
        <a:xfrm>
          <a:off x="14020800" y="989203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9888</xdr:rowOff>
    </xdr:from>
    <xdr:to>
      <xdr:col>64</xdr:col>
      <xdr:colOff>152400</xdr:colOff>
      <xdr:row>59</xdr:row>
      <xdr:rowOff>111488</xdr:rowOff>
    </xdr:to>
    <xdr:sp>
      <xdr:nvSpPr>
        <xdr:cNvPr id="349" name="楕円 348"/>
        <xdr:cNvSpPr/>
      </xdr:nvSpPr>
      <xdr:spPr>
        <a:xfrm>
          <a:off x="13462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121665</xdr:rowOff>
    </xdr:from>
    <xdr:ext cx="762000" cy="259045"/>
    <xdr:sp>
      <xdr:nvSpPr>
        <xdr:cNvPr id="350" name="テキスト ボックス 349"/>
        <xdr:cNvSpPr txBox="1"/>
      </xdr:nvSpPr>
      <xdr:spPr>
        <a:xfrm>
          <a:off x="13131800" y="989393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65</xdr:col>
      <xdr:colOff>54424</xdr:colOff>
      <xdr:row>31</xdr:row>
      <xdr:rowOff>63500</xdr:rowOff>
    </xdr:from>
    <xdr:ext cx="1605652" cy="309059"/>
    <xdr:sp>
      <xdr:nvSpPr>
        <xdr:cNvPr id="352" name="テキスト ボックス 351"/>
        <xdr:cNvSpPr txBox="1"/>
      </xdr:nvSpPr>
      <xdr:spPr>
        <a:xfrm>
          <a:off x="13674725" y="5378450"/>
          <a:ext cx="1605915" cy="30861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oneCellAnchor>
  <xdr:oneCellAnchor>
    <xdr:from>
      <xdr:col>73</xdr:col>
      <xdr:colOff>110676</xdr:colOff>
      <xdr:row>31</xdr:row>
      <xdr:rowOff>38100</xdr:rowOff>
    </xdr:from>
    <xdr:ext cx="1651000" cy="359073"/>
    <xdr:sp>
      <xdr:nvSpPr>
        <xdr:cNvPr id="353" name="テキスト ボックス 352"/>
        <xdr:cNvSpPr txBox="1"/>
      </xdr:nvSpPr>
      <xdr:spPr>
        <a:xfrm>
          <a:off x="15407640" y="5353050"/>
          <a:ext cx="1651000" cy="3587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endParaRPr kumimoji="1" lang="ja-JP" altLang="en-US" sz="16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158750</xdr:colOff>
      <xdr:row>30</xdr:row>
      <xdr:rowOff>127000</xdr:rowOff>
    </xdr:from>
    <xdr:to>
      <xdr:col>93</xdr:col>
      <xdr:colOff>6350</xdr:colOff>
      <xdr:row>32</xdr:row>
      <xdr:rowOff>38100</xdr:rowOff>
    </xdr:to>
    <xdr:sp>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158750</xdr:colOff>
      <xdr:row>31</xdr:row>
      <xdr:rowOff>146050</xdr:rowOff>
    </xdr:from>
    <xdr:to>
      <xdr:col>93</xdr:col>
      <xdr:colOff>6350</xdr:colOff>
      <xdr:row>33</xdr:row>
      <xdr:rowOff>57150</xdr:rowOff>
    </xdr:to>
    <xdr:sp>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31</xdr:row>
      <xdr:rowOff>146050</xdr:rowOff>
    </xdr:from>
    <xdr:to>
      <xdr:col>99</xdr:col>
      <xdr:colOff>146050</xdr:colOff>
      <xdr:row>33</xdr:row>
      <xdr:rowOff>57150</xdr:rowOff>
    </xdr:to>
    <xdr:sp>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31</xdr:row>
      <xdr:rowOff>146050</xdr:rowOff>
    </xdr:from>
    <xdr:to>
      <xdr:col>106</xdr:col>
      <xdr:colOff>139700</xdr:colOff>
      <xdr:row>33</xdr:row>
      <xdr:rowOff>57150</xdr:rowOff>
    </xdr:to>
    <xdr:sp>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86</xdr:col>
      <xdr:colOff>203200</xdr:colOff>
      <xdr:row>35</xdr:row>
      <xdr:rowOff>95250</xdr:rowOff>
    </xdr:from>
    <xdr:to>
      <xdr:col>114</xdr:col>
      <xdr:colOff>114300</xdr:colOff>
      <xdr:row>47</xdr:row>
      <xdr:rowOff>69850</xdr:rowOff>
    </xdr:to>
    <xdr:sp>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年度の実質公債費比率は、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標準財政規模の増や元利償還金等の減が主な要因である。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類似団体平均や全国平均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上回るなど高止まりの状況が続いて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今後は農水産物流通・加工・観光拠点施設整備事業の償還も始まるため、新規発行を抑制し、償還額の平準化及び実質公債費比率が急激に上昇しないよう努めていく。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xdr:nvSpPr>
        <xdr:cNvPr id="364" name="テキスト ボックス 363"/>
        <xdr:cNvSpPr txBox="1"/>
      </xdr:nvSpPr>
      <xdr:spPr>
        <a:xfrm>
          <a:off x="12788900" y="5588000"/>
          <a:ext cx="2984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xdr:nvSpPr>
        <xdr:cNvPr id="366" name="テキスト ボックス 365"/>
        <xdr:cNvSpPr txBox="1"/>
      </xdr:nvSpPr>
      <xdr:spPr>
        <a:xfrm>
          <a:off x="12065000" y="8049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xdr:nvCxnSpPr>
        <xdr:cNvPr id="367" name="直線コネクタ 366"/>
        <xdr:cNvCxnSpPr/>
      </xdr:nvCxnSpPr>
      <xdr:spPr>
        <a:xfrm>
          <a:off x="12827000" y="778891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xdr:nvSpPr>
        <xdr:cNvPr id="368" name="テキスト ボックス 367"/>
        <xdr:cNvSpPr txBox="1"/>
      </xdr:nvSpPr>
      <xdr:spPr>
        <a:xfrm>
          <a:off x="12065000" y="76466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xdr:nvCxnSpPr>
        <xdr:cNvPr id="369" name="直線コネクタ 368"/>
        <xdr:cNvCxnSpPr/>
      </xdr:nvCxnSpPr>
      <xdr:spPr>
        <a:xfrm>
          <a:off x="12827000" y="738695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xdr:nvSpPr>
        <xdr:cNvPr id="370" name="テキスト ボックス 369"/>
        <xdr:cNvSpPr txBox="1"/>
      </xdr:nvSpPr>
      <xdr:spPr>
        <a:xfrm>
          <a:off x="12065000" y="724471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xdr:nvSpPr>
        <xdr:cNvPr id="372" name="テキスト ボックス 371"/>
        <xdr:cNvSpPr txBox="1"/>
      </xdr:nvSpPr>
      <xdr:spPr>
        <a:xfrm>
          <a:off x="12065000" y="68427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xdr:nvCxnSpPr>
        <xdr:cNvPr id="373" name="直線コネクタ 372"/>
        <xdr:cNvCxnSpPr/>
      </xdr:nvCxnSpPr>
      <xdr:spPr>
        <a:xfrm>
          <a:off x="12827000" y="658241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xdr:nvSpPr>
        <xdr:cNvPr id="374" name="テキスト ボックス 373"/>
        <xdr:cNvSpPr txBox="1"/>
      </xdr:nvSpPr>
      <xdr:spPr>
        <a:xfrm>
          <a:off x="12065000" y="64401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xdr:nvCxnSpPr>
        <xdr:cNvPr id="375" name="直線コネクタ 374"/>
        <xdr:cNvCxnSpPr/>
      </xdr:nvCxnSpPr>
      <xdr:spPr>
        <a:xfrm>
          <a:off x="12827000" y="618045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xdr:nvCxnSpPr>
        <xdr:cNvPr id="378" name="直線コネクタ 377"/>
        <xdr:cNvCxnSpPr/>
      </xdr:nvCxnSpPr>
      <xdr:spPr>
        <a:xfrm flipV="1">
          <a:off x="17018000" y="638937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xdr:nvSpPr>
        <xdr:cNvPr id="379" name="公債費負担の状況最小値テキスト"/>
        <xdr:cNvSpPr txBox="1"/>
      </xdr:nvSpPr>
      <xdr:spPr>
        <a:xfrm>
          <a:off x="17106900" y="77609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xdr:nvCxnSpPr>
        <xdr:cNvPr id="380" name="直線コネクタ 379"/>
        <xdr:cNvCxnSpPr/>
      </xdr:nvCxnSpPr>
      <xdr:spPr>
        <a:xfrm>
          <a:off x="16929100" y="778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xdr:nvSpPr>
        <xdr:cNvPr id="381" name="公債費負担の状況最大値テキスト"/>
        <xdr:cNvSpPr txBox="1"/>
      </xdr:nvSpPr>
      <xdr:spPr>
        <a:xfrm>
          <a:off x="17106900" y="613283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xdr:nvCxnSpPr>
        <xdr:cNvPr id="382" name="直線コネクタ 381"/>
        <xdr:cNvCxnSpPr/>
      </xdr:nvCxnSpPr>
      <xdr:spPr>
        <a:xfrm>
          <a:off x="16929100" y="638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89746</xdr:rowOff>
    </xdr:to>
    <xdr:cxnSp>
      <xdr:nvCxnSpPr>
        <xdr:cNvPr id="383" name="直線コネクタ 382"/>
        <xdr:cNvCxnSpPr/>
      </xdr:nvCxnSpPr>
      <xdr:spPr>
        <a:xfrm flipV="1">
          <a:off x="16179800" y="7233920"/>
          <a:ext cx="8382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xdr:nvSpPr>
        <xdr:cNvPr id="384" name="公債費負担の状況平均値テキスト"/>
        <xdr:cNvSpPr txBox="1"/>
      </xdr:nvSpPr>
      <xdr:spPr>
        <a:xfrm>
          <a:off x="17106900" y="6891655"/>
          <a:ext cx="762000"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xdr:nvSpPr>
        <xdr:cNvPr id="385" name="フローチャート: 判断 384"/>
        <xdr:cNvSpPr/>
      </xdr:nvSpPr>
      <xdr:spPr>
        <a:xfrm>
          <a:off x="16967200" y="704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89746</xdr:rowOff>
    </xdr:to>
    <xdr:cxnSp>
      <xdr:nvCxnSpPr>
        <xdr:cNvPr id="386" name="直線コネクタ 385"/>
        <xdr:cNvCxnSpPr/>
      </xdr:nvCxnSpPr>
      <xdr:spPr>
        <a:xfrm>
          <a:off x="15290800" y="726630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xdr:nvSpPr>
        <xdr:cNvPr id="387" name="フローチャート: 判断 386"/>
        <xdr:cNvSpPr/>
      </xdr:nvSpPr>
      <xdr:spPr>
        <a:xfrm>
          <a:off x="16129000" y="706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xdr:nvSpPr>
        <xdr:cNvPr id="388" name="テキスト ボックス 387"/>
        <xdr:cNvSpPr txBox="1"/>
      </xdr:nvSpPr>
      <xdr:spPr>
        <a:xfrm>
          <a:off x="15798800" y="6831330"/>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65617</xdr:rowOff>
    </xdr:to>
    <xdr:cxnSp>
      <xdr:nvCxnSpPr>
        <xdr:cNvPr id="389" name="直線コネクタ 388"/>
        <xdr:cNvCxnSpPr/>
      </xdr:nvCxnSpPr>
      <xdr:spPr>
        <a:xfrm>
          <a:off x="14401800" y="72421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xdr:nvSpPr>
        <xdr:cNvPr id="391" name="テキスト ボックス 390"/>
        <xdr:cNvSpPr txBox="1"/>
      </xdr:nvSpPr>
      <xdr:spPr>
        <a:xfrm>
          <a:off x="14909800" y="684784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41487</xdr:rowOff>
    </xdr:to>
    <xdr:cxnSp>
      <xdr:nvCxnSpPr>
        <xdr:cNvPr id="392" name="直線コネクタ 391"/>
        <xdr:cNvCxnSpPr/>
      </xdr:nvCxnSpPr>
      <xdr:spPr>
        <a:xfrm>
          <a:off x="13512800" y="723392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xdr:nvSpPr>
        <xdr:cNvPr id="394" name="テキスト ボックス 393"/>
        <xdr:cNvSpPr txBox="1"/>
      </xdr:nvSpPr>
      <xdr:spPr>
        <a:xfrm>
          <a:off x="14020800" y="684784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xdr:nvSpPr>
        <xdr:cNvPr id="396" name="テキスト ボックス 395"/>
        <xdr:cNvSpPr txBox="1"/>
      </xdr:nvSpPr>
      <xdr:spPr>
        <a:xfrm>
          <a:off x="13131800" y="684784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xdr:nvSpPr>
        <xdr:cNvPr id="397" name="テキスト ボックス 396"/>
        <xdr:cNvSpPr txBox="1"/>
      </xdr:nvSpPr>
      <xdr:spPr>
        <a:xfrm>
          <a:off x="16802100" y="818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xdr:nvSpPr>
        <xdr:cNvPr id="398" name="テキスト ボックス 397"/>
        <xdr:cNvSpPr txBox="1"/>
      </xdr:nvSpPr>
      <xdr:spPr>
        <a:xfrm>
          <a:off x="15963900" y="818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xdr:nvSpPr>
        <xdr:cNvPr id="399" name="テキスト ボックス 398"/>
        <xdr:cNvSpPr txBox="1"/>
      </xdr:nvSpPr>
      <xdr:spPr>
        <a:xfrm>
          <a:off x="15074900" y="818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xdr:nvSpPr>
        <xdr:cNvPr id="400" name="テキスト ボックス 399"/>
        <xdr:cNvSpPr txBox="1"/>
      </xdr:nvSpPr>
      <xdr:spPr>
        <a:xfrm>
          <a:off x="14185900" y="818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xdr:nvSpPr>
        <xdr:cNvPr id="401" name="テキスト ボックス 400"/>
        <xdr:cNvSpPr txBox="1"/>
      </xdr:nvSpPr>
      <xdr:spPr>
        <a:xfrm>
          <a:off x="13296900" y="818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xdr:nvSpPr>
        <xdr:cNvPr id="402" name="楕円 401"/>
        <xdr:cNvSpPr/>
      </xdr:nvSpPr>
      <xdr:spPr>
        <a:xfrm>
          <a:off x="16967200" y="71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xdr:nvSpPr>
        <xdr:cNvPr id="403" name="公債費負担の状況該当値テキスト"/>
        <xdr:cNvSpPr txBox="1"/>
      </xdr:nvSpPr>
      <xdr:spPr>
        <a:xfrm>
          <a:off x="17106900" y="715518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xdr:nvSpPr>
        <xdr:cNvPr id="404" name="楕円 403"/>
        <xdr:cNvSpPr/>
      </xdr:nvSpPr>
      <xdr:spPr>
        <a:xfrm>
          <a:off x="161290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xdr:nvSpPr>
        <xdr:cNvPr id="405" name="テキスト ボックス 404"/>
        <xdr:cNvSpPr txBox="1"/>
      </xdr:nvSpPr>
      <xdr:spPr>
        <a:xfrm>
          <a:off x="15798800" y="7325995"/>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xdr:nvSpPr>
        <xdr:cNvPr id="406" name="楕円 405"/>
        <xdr:cNvSpPr/>
      </xdr:nvSpPr>
      <xdr:spPr>
        <a:xfrm>
          <a:off x="15240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xdr:nvSpPr>
        <xdr:cNvPr id="407" name="テキスト ボックス 406"/>
        <xdr:cNvSpPr txBox="1"/>
      </xdr:nvSpPr>
      <xdr:spPr>
        <a:xfrm>
          <a:off x="14909800" y="730186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xdr:nvSpPr>
        <xdr:cNvPr id="408" name="楕円 407"/>
        <xdr:cNvSpPr/>
      </xdr:nvSpPr>
      <xdr:spPr>
        <a:xfrm>
          <a:off x="14351000" y="71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xdr:nvSpPr>
        <xdr:cNvPr id="409" name="テキスト ボックス 408"/>
        <xdr:cNvSpPr txBox="1"/>
      </xdr:nvSpPr>
      <xdr:spPr>
        <a:xfrm>
          <a:off x="14020800" y="727773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xdr:nvSpPr>
        <xdr:cNvPr id="410" name="楕円 409"/>
        <xdr:cNvSpPr/>
      </xdr:nvSpPr>
      <xdr:spPr>
        <a:xfrm>
          <a:off x="13462000" y="71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xdr:nvSpPr>
        <xdr:cNvPr id="411" name="テキスト ボックス 410"/>
        <xdr:cNvSpPr txBox="1"/>
      </xdr:nvSpPr>
      <xdr:spPr>
        <a:xfrm>
          <a:off x="13131800" y="726948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65</xdr:col>
      <xdr:colOff>137780</xdr:colOff>
      <xdr:row>9</xdr:row>
      <xdr:rowOff>25400</xdr:rowOff>
    </xdr:from>
    <xdr:ext cx="1438940" cy="309059"/>
    <xdr:sp>
      <xdr:nvSpPr>
        <xdr:cNvPr id="413" name="テキスト ボックス 412"/>
        <xdr:cNvSpPr txBox="1"/>
      </xdr:nvSpPr>
      <xdr:spPr>
        <a:xfrm>
          <a:off x="13757910" y="1568450"/>
          <a:ext cx="1439545" cy="30861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oneCellAnchor>
  <xdr:oneCellAnchor>
    <xdr:from>
      <xdr:col>73</xdr:col>
      <xdr:colOff>27320</xdr:colOff>
      <xdr:row>9</xdr:row>
      <xdr:rowOff>0</xdr:rowOff>
    </xdr:from>
    <xdr:ext cx="1651000" cy="359073"/>
    <xdr:sp>
      <xdr:nvSpPr>
        <xdr:cNvPr id="414" name="テキスト ボックス 413"/>
        <xdr:cNvSpPr txBox="1"/>
      </xdr:nvSpPr>
      <xdr:spPr>
        <a:xfrm>
          <a:off x="15324455" y="1543050"/>
          <a:ext cx="1651000" cy="3587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endParaRPr kumimoji="1" lang="ja-JP" altLang="en-US" sz="16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158750</xdr:colOff>
      <xdr:row>8</xdr:row>
      <xdr:rowOff>88900</xdr:rowOff>
    </xdr:from>
    <xdr:to>
      <xdr:col>93</xdr:col>
      <xdr:colOff>6350</xdr:colOff>
      <xdr:row>10</xdr:row>
      <xdr:rowOff>0</xdr:rowOff>
    </xdr:to>
    <xdr:sp>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158750</xdr:colOff>
      <xdr:row>9</xdr:row>
      <xdr:rowOff>107950</xdr:rowOff>
    </xdr:from>
    <xdr:to>
      <xdr:col>93</xdr:col>
      <xdr:colOff>6350</xdr:colOff>
      <xdr:row>11</xdr:row>
      <xdr:rowOff>19050</xdr:rowOff>
    </xdr:to>
    <xdr:sp>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9</xdr:row>
      <xdr:rowOff>107950</xdr:rowOff>
    </xdr:from>
    <xdr:to>
      <xdr:col>99</xdr:col>
      <xdr:colOff>146050</xdr:colOff>
      <xdr:row>11</xdr:row>
      <xdr:rowOff>19050</xdr:rowOff>
    </xdr:to>
    <xdr:sp>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9</xdr:row>
      <xdr:rowOff>107950</xdr:rowOff>
    </xdr:from>
    <xdr:to>
      <xdr:col>106</xdr:col>
      <xdr:colOff>139700</xdr:colOff>
      <xdr:row>11</xdr:row>
      <xdr:rowOff>19050</xdr:rowOff>
    </xdr:to>
    <xdr:sp>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86</xdr:col>
      <xdr:colOff>203200</xdr:colOff>
      <xdr:row>13</xdr:row>
      <xdr:rowOff>57150</xdr:rowOff>
    </xdr:from>
    <xdr:to>
      <xdr:col>114</xdr:col>
      <xdr:colOff>114300</xdr:colOff>
      <xdr:row>25</xdr:row>
      <xdr:rowOff>31750</xdr:rowOff>
    </xdr:to>
    <xdr:sp>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年度の将来負担比率は、令和元年度と比べ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ポイント下がっており、改善傾向にある。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これは、一般会計における元金償還に対し、新規発行が抑えられているため、地方債現在高が減っていることが要因として考えられる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。しかし、依然として類似団体平均や全国平均、県平均よりも大きく上回っているため、引き続き将来負担比率の低下に努めていく必要がある。</a:t>
          </a:r>
          <a:endPar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xdr:nvSpPr>
        <xdr:cNvPr id="425" name="テキスト ボックス 424"/>
        <xdr:cNvSpPr txBox="1"/>
      </xdr:nvSpPr>
      <xdr:spPr>
        <a:xfrm>
          <a:off x="12788900" y="1778000"/>
          <a:ext cx="2984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xdr:nvSpPr>
        <xdr:cNvPr id="427" name="テキスト ボックス 426"/>
        <xdr:cNvSpPr txBox="1"/>
      </xdr:nvSpPr>
      <xdr:spPr>
        <a:xfrm>
          <a:off x="12065000" y="4239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xdr:nvCxnSpPr>
        <xdr:cNvPr id="428" name="直線コネクタ 427"/>
        <xdr:cNvCxnSpPr/>
      </xdr:nvCxnSpPr>
      <xdr:spPr>
        <a:xfrm>
          <a:off x="12827000" y="397891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xdr:nvSpPr>
        <xdr:cNvPr id="429" name="テキスト ボックス 428"/>
        <xdr:cNvSpPr txBox="1"/>
      </xdr:nvSpPr>
      <xdr:spPr>
        <a:xfrm>
          <a:off x="12065000" y="38366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xdr:nvCxnSpPr>
        <xdr:cNvPr id="430" name="直線コネクタ 429"/>
        <xdr:cNvCxnSpPr/>
      </xdr:nvCxnSpPr>
      <xdr:spPr>
        <a:xfrm>
          <a:off x="12827000" y="357695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xdr:nvSpPr>
        <xdr:cNvPr id="431" name="テキスト ボックス 430"/>
        <xdr:cNvSpPr txBox="1"/>
      </xdr:nvSpPr>
      <xdr:spPr>
        <a:xfrm>
          <a:off x="12065000" y="343471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xdr:nvSpPr>
        <xdr:cNvPr id="433" name="テキスト ボックス 432"/>
        <xdr:cNvSpPr txBox="1"/>
      </xdr:nvSpPr>
      <xdr:spPr>
        <a:xfrm>
          <a:off x="12065000" y="30327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xdr:nvCxnSpPr>
        <xdr:cNvPr id="434" name="直線コネクタ 433"/>
        <xdr:cNvCxnSpPr/>
      </xdr:nvCxnSpPr>
      <xdr:spPr>
        <a:xfrm>
          <a:off x="12827000" y="277241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xdr:nvSpPr>
        <xdr:cNvPr id="435" name="テキスト ボックス 434"/>
        <xdr:cNvSpPr txBox="1"/>
      </xdr:nvSpPr>
      <xdr:spPr>
        <a:xfrm>
          <a:off x="12065000" y="26301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xdr:nvCxnSpPr>
        <xdr:cNvPr id="436" name="直線コネクタ 435"/>
        <xdr:cNvCxnSpPr/>
      </xdr:nvCxnSpPr>
      <xdr:spPr>
        <a:xfrm>
          <a:off x="12827000" y="237045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xdr:nvSpPr>
        <xdr:cNvPr id="437" name="テキスト ボックス 436"/>
        <xdr:cNvSpPr txBox="1"/>
      </xdr:nvSpPr>
      <xdr:spPr>
        <a:xfrm>
          <a:off x="12065000" y="222821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xdr:nvCxnSpPr>
        <xdr:cNvPr id="440" name="直線コネクタ 439"/>
        <xdr:cNvCxnSpPr/>
      </xdr:nvCxnSpPr>
      <xdr:spPr>
        <a:xfrm flipV="1">
          <a:off x="17018000" y="2370455"/>
          <a:ext cx="0" cy="1683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xdr:nvSpPr>
        <xdr:cNvPr id="441" name="将来負担の状況最小値テキスト"/>
        <xdr:cNvSpPr txBox="1"/>
      </xdr:nvSpPr>
      <xdr:spPr>
        <a:xfrm>
          <a:off x="17106900" y="402590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xdr:nvCxnSpPr>
        <xdr:cNvPr id="442" name="直線コネクタ 441"/>
        <xdr:cNvCxnSpPr/>
      </xdr:nvCxnSpPr>
      <xdr:spPr>
        <a:xfrm>
          <a:off x="16929100" y="405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xdr:nvSpPr>
        <xdr:cNvPr id="443" name="将来負担の状況最大値テキスト"/>
        <xdr:cNvSpPr txBox="1"/>
      </xdr:nvSpPr>
      <xdr:spPr>
        <a:xfrm>
          <a:off x="17106900" y="211391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xdr:nvCxnSpPr>
        <xdr:cNvPr id="444" name="直線コネクタ 443"/>
        <xdr:cNvCxnSpPr/>
      </xdr:nvCxnSpPr>
      <xdr:spPr>
        <a:xfrm>
          <a:off x="16929100" y="23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66110</xdr:rowOff>
    </xdr:from>
    <xdr:to>
      <xdr:col>81</xdr:col>
      <xdr:colOff>44450</xdr:colOff>
      <xdr:row>19</xdr:row>
      <xdr:rowOff>129258</xdr:rowOff>
    </xdr:to>
    <xdr:cxnSp>
      <xdr:nvCxnSpPr>
        <xdr:cNvPr id="445" name="直線コネクタ 444"/>
        <xdr:cNvCxnSpPr/>
      </xdr:nvCxnSpPr>
      <xdr:spPr>
        <a:xfrm flipV="1">
          <a:off x="16179800" y="3152140"/>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xdr:nvSpPr>
        <xdr:cNvPr id="446" name="将来負担の状況平均値テキスト"/>
        <xdr:cNvSpPr txBox="1"/>
      </xdr:nvSpPr>
      <xdr:spPr>
        <a:xfrm>
          <a:off x="17106900" y="2372360"/>
          <a:ext cx="762000"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xdr:nvSpPr>
        <xdr:cNvPr id="447" name="フローチャート: 判断 446"/>
        <xdr:cNvSpPr/>
      </xdr:nvSpPr>
      <xdr:spPr>
        <a:xfrm>
          <a:off x="169672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129258</xdr:rowOff>
    </xdr:from>
    <xdr:to>
      <xdr:col>77</xdr:col>
      <xdr:colOff>44450</xdr:colOff>
      <xdr:row>20</xdr:row>
      <xdr:rowOff>63712</xdr:rowOff>
    </xdr:to>
    <xdr:cxnSp>
      <xdr:nvCxnSpPr>
        <xdr:cNvPr id="448" name="直線コネクタ 447"/>
        <xdr:cNvCxnSpPr/>
      </xdr:nvCxnSpPr>
      <xdr:spPr>
        <a:xfrm flipV="1">
          <a:off x="15290800" y="3386455"/>
          <a:ext cx="8890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xdr:nvSpPr>
        <xdr:cNvPr id="449" name="フローチャート: 判断 448"/>
        <xdr:cNvSpPr/>
      </xdr:nvSpPr>
      <xdr:spPr>
        <a:xfrm>
          <a:off x="16129000" y="259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xdr:nvSpPr>
        <xdr:cNvPr id="450" name="テキスト ボックス 449"/>
        <xdr:cNvSpPr txBox="1"/>
      </xdr:nvSpPr>
      <xdr:spPr>
        <a:xfrm>
          <a:off x="15798800" y="2360295"/>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63712</xdr:rowOff>
    </xdr:from>
    <xdr:to>
      <xdr:col>72</xdr:col>
      <xdr:colOff>203200</xdr:colOff>
      <xdr:row>21</xdr:row>
      <xdr:rowOff>38382</xdr:rowOff>
    </xdr:to>
    <xdr:cxnSp>
      <xdr:nvCxnSpPr>
        <xdr:cNvPr id="451" name="直線コネクタ 450"/>
        <xdr:cNvCxnSpPr/>
      </xdr:nvCxnSpPr>
      <xdr:spPr>
        <a:xfrm flipV="1">
          <a:off x="14401800" y="3492500"/>
          <a:ext cx="889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xdr:nvSpPr>
        <xdr:cNvPr id="452" name="フローチャート: 判断 451"/>
        <xdr:cNvSpPr/>
      </xdr:nvSpPr>
      <xdr:spPr>
        <a:xfrm>
          <a:off x="15240000" y="25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xdr:nvSpPr>
        <xdr:cNvPr id="453" name="テキスト ボックス 452"/>
        <xdr:cNvSpPr txBox="1"/>
      </xdr:nvSpPr>
      <xdr:spPr>
        <a:xfrm>
          <a:off x="14909800" y="233362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38382</xdr:rowOff>
    </xdr:from>
    <xdr:to>
      <xdr:col>68</xdr:col>
      <xdr:colOff>152400</xdr:colOff>
      <xdr:row>21</xdr:row>
      <xdr:rowOff>105410</xdr:rowOff>
    </xdr:to>
    <xdr:cxnSp>
      <xdr:nvCxnSpPr>
        <xdr:cNvPr id="454" name="直線コネクタ 453"/>
        <xdr:cNvCxnSpPr/>
      </xdr:nvCxnSpPr>
      <xdr:spPr>
        <a:xfrm flipV="1">
          <a:off x="13512800" y="3638550"/>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xdr:nvSpPr>
        <xdr:cNvPr id="455" name="フローチャート: 判断 454"/>
        <xdr:cNvSpPr/>
      </xdr:nvSpPr>
      <xdr:spPr>
        <a:xfrm>
          <a:off x="14351000" y="259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xdr:nvSpPr>
        <xdr:cNvPr id="456" name="テキスト ボックス 455"/>
        <xdr:cNvSpPr txBox="1"/>
      </xdr:nvSpPr>
      <xdr:spPr>
        <a:xfrm>
          <a:off x="14020800" y="235902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xdr:nvSpPr>
        <xdr:cNvPr id="457" name="フローチャート: 判断 456"/>
        <xdr:cNvSpPr/>
      </xdr:nvSpPr>
      <xdr:spPr>
        <a:xfrm>
          <a:off x="13462000" y="260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xdr:nvSpPr>
        <xdr:cNvPr id="458" name="テキスト ボックス 457"/>
        <xdr:cNvSpPr txBox="1"/>
      </xdr:nvSpPr>
      <xdr:spPr>
        <a:xfrm>
          <a:off x="13131800" y="236982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xdr:nvSpPr>
        <xdr:cNvPr id="459" name="テキスト ボックス 458"/>
        <xdr:cNvSpPr txBox="1"/>
      </xdr:nvSpPr>
      <xdr:spPr>
        <a:xfrm>
          <a:off x="16802100" y="437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xdr:nvSpPr>
        <xdr:cNvPr id="460" name="テキスト ボックス 459"/>
        <xdr:cNvSpPr txBox="1"/>
      </xdr:nvSpPr>
      <xdr:spPr>
        <a:xfrm>
          <a:off x="15963900" y="437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xdr:nvSpPr>
        <xdr:cNvPr id="461" name="テキスト ボックス 460"/>
        <xdr:cNvSpPr txBox="1"/>
      </xdr:nvSpPr>
      <xdr:spPr>
        <a:xfrm>
          <a:off x="15074900" y="437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xdr:nvSpPr>
        <xdr:cNvPr id="462" name="テキスト ボックス 461"/>
        <xdr:cNvSpPr txBox="1"/>
      </xdr:nvSpPr>
      <xdr:spPr>
        <a:xfrm>
          <a:off x="14185900" y="437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xdr:nvSpPr>
        <xdr:cNvPr id="463" name="テキスト ボックス 462"/>
        <xdr:cNvSpPr txBox="1"/>
      </xdr:nvSpPr>
      <xdr:spPr>
        <a:xfrm>
          <a:off x="13296900" y="4378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15310</xdr:rowOff>
    </xdr:from>
    <xdr:to>
      <xdr:col>81</xdr:col>
      <xdr:colOff>95250</xdr:colOff>
      <xdr:row>18</xdr:row>
      <xdr:rowOff>116910</xdr:rowOff>
    </xdr:to>
    <xdr:sp>
      <xdr:nvSpPr>
        <xdr:cNvPr id="464" name="楕円 463"/>
        <xdr:cNvSpPr/>
      </xdr:nvSpPr>
      <xdr:spPr>
        <a:xfrm>
          <a:off x="16967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158837</xdr:rowOff>
    </xdr:from>
    <xdr:ext cx="762000" cy="259045"/>
    <xdr:sp>
      <xdr:nvSpPr>
        <xdr:cNvPr id="465" name="将来負担の状況該当値テキスト"/>
        <xdr:cNvSpPr txBox="1"/>
      </xdr:nvSpPr>
      <xdr:spPr>
        <a:xfrm>
          <a:off x="17106900" y="307340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78458</xdr:rowOff>
    </xdr:from>
    <xdr:to>
      <xdr:col>77</xdr:col>
      <xdr:colOff>95250</xdr:colOff>
      <xdr:row>20</xdr:row>
      <xdr:rowOff>8608</xdr:rowOff>
    </xdr:to>
    <xdr:sp>
      <xdr:nvSpPr>
        <xdr:cNvPr id="466" name="楕円 465"/>
        <xdr:cNvSpPr/>
      </xdr:nvSpPr>
      <xdr:spPr>
        <a:xfrm>
          <a:off x="16129000" y="33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164835</xdr:rowOff>
    </xdr:from>
    <xdr:ext cx="736600" cy="259045"/>
    <xdr:sp>
      <xdr:nvSpPr>
        <xdr:cNvPr id="467" name="テキスト ボックス 466"/>
        <xdr:cNvSpPr txBox="1"/>
      </xdr:nvSpPr>
      <xdr:spPr>
        <a:xfrm>
          <a:off x="15798800" y="3422015"/>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12912</xdr:rowOff>
    </xdr:from>
    <xdr:to>
      <xdr:col>73</xdr:col>
      <xdr:colOff>44450</xdr:colOff>
      <xdr:row>20</xdr:row>
      <xdr:rowOff>114512</xdr:rowOff>
    </xdr:to>
    <xdr:sp>
      <xdr:nvSpPr>
        <xdr:cNvPr id="468" name="楕円 467"/>
        <xdr:cNvSpPr/>
      </xdr:nvSpPr>
      <xdr:spPr>
        <a:xfrm>
          <a:off x="15240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99289</xdr:rowOff>
    </xdr:from>
    <xdr:ext cx="762000" cy="259045"/>
    <xdr:sp>
      <xdr:nvSpPr>
        <xdr:cNvPr id="469" name="テキスト ボックス 468"/>
        <xdr:cNvSpPr txBox="1"/>
      </xdr:nvSpPr>
      <xdr:spPr>
        <a:xfrm>
          <a:off x="14909800" y="352806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159032</xdr:rowOff>
    </xdr:from>
    <xdr:to>
      <xdr:col>68</xdr:col>
      <xdr:colOff>203200</xdr:colOff>
      <xdr:row>21</xdr:row>
      <xdr:rowOff>89182</xdr:rowOff>
    </xdr:to>
    <xdr:sp>
      <xdr:nvSpPr>
        <xdr:cNvPr id="470" name="楕円 469"/>
        <xdr:cNvSpPr/>
      </xdr:nvSpPr>
      <xdr:spPr>
        <a:xfrm>
          <a:off x="14351000" y="35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73959</xdr:rowOff>
    </xdr:from>
    <xdr:ext cx="762000" cy="259045"/>
    <xdr:sp>
      <xdr:nvSpPr>
        <xdr:cNvPr id="471" name="テキスト ボックス 470"/>
        <xdr:cNvSpPr txBox="1"/>
      </xdr:nvSpPr>
      <xdr:spPr>
        <a:xfrm>
          <a:off x="14020800" y="367411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54610</xdr:rowOff>
    </xdr:from>
    <xdr:to>
      <xdr:col>64</xdr:col>
      <xdr:colOff>152400</xdr:colOff>
      <xdr:row>21</xdr:row>
      <xdr:rowOff>156210</xdr:rowOff>
    </xdr:to>
    <xdr:sp>
      <xdr:nvSpPr>
        <xdr:cNvPr id="472" name="楕円 471"/>
        <xdr:cNvSpPr/>
      </xdr:nvSpPr>
      <xdr:spPr>
        <a:xfrm>
          <a:off x="13462000" y="36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140987</xdr:rowOff>
    </xdr:from>
    <xdr:ext cx="762000" cy="259045"/>
    <xdr:sp>
      <xdr:nvSpPr>
        <xdr:cNvPr id="473" name="テキスト ボックス 472"/>
        <xdr:cNvSpPr txBox="1"/>
      </xdr:nvSpPr>
      <xdr:spPr>
        <a:xfrm>
          <a:off x="13131800" y="374142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127000</xdr:rowOff>
    </xdr:from>
    <xdr:to>
      <xdr:col>63</xdr:col>
      <xdr:colOff>98425</xdr:colOff>
      <xdr:row>3</xdr:row>
      <xdr:rowOff>120650</xdr:rowOff>
    </xdr:to>
    <xdr:sp>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1" charset="-128"/>
              <a:ea typeface="ＭＳ ゴシック" panose="020B0609070205080204" pitchFamily="1" charset="-128"/>
            </a:rPr>
            <a:t>沖縄県西原町</a:t>
          </a:r>
          <a:endParaRPr kumimoji="1" lang="ja-JP" altLang="en-US" sz="2000" b="1">
            <a:solidFill>
              <a:srgbClr val="FFFFFF"/>
            </a:solidFill>
            <a:latin typeface="ＭＳ ゴシック" panose="020B0609070205080204" pitchFamily="1" charset="-128"/>
            <a:ea typeface="ＭＳ ゴシック" panose="020B0609070205080204" pitchFamily="1" charset="-128"/>
          </a:endParaRPr>
        </a:p>
      </xdr:txBody>
    </xdr:sp>
    <xdr:clientData/>
  </xdr:twoCellAnchor>
  <xdr:twoCellAnchor>
    <xdr:from>
      <xdr:col>81</xdr:col>
      <xdr:colOff>117475</xdr:colOff>
      <xdr:row>1</xdr:row>
      <xdr:rowOff>19050</xdr:rowOff>
    </xdr:from>
    <xdr:to>
      <xdr:col>94</xdr:col>
      <xdr:colOff>177800</xdr:colOff>
      <xdr:row>4</xdr:row>
      <xdr:rowOff>63500</xdr:rowOff>
    </xdr:to>
    <xdr:sp>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1" charset="-128"/>
              <a:ea typeface="ＭＳ ゴシック" panose="020B0609070205080204" pitchFamily="1" charset="-128"/>
            </a:rPr>
            <a:t>令和</a:t>
          </a:r>
          <a:r>
            <a:rPr kumimoji="1" lang="en-US" altLang="ja-JP" sz="2000" b="1">
              <a:solidFill>
                <a:srgbClr val="FFFFFF"/>
              </a:solidFill>
              <a:latin typeface="ＭＳ ゴシック" panose="020B0609070205080204" pitchFamily="1" charset="-128"/>
              <a:ea typeface="ＭＳ ゴシック" panose="020B0609070205080204" pitchFamily="1" charset="-128"/>
            </a:rPr>
            <a:t>2</a:t>
          </a:r>
          <a:r>
            <a:rPr kumimoji="1" lang="ja-JP" altLang="en-US" sz="2000" b="1">
              <a:solidFill>
                <a:srgbClr val="FFFFFF"/>
              </a:solidFill>
              <a:latin typeface="ＭＳ ゴシック" panose="020B0609070205080204" pitchFamily="1" charset="-128"/>
              <a:ea typeface="ＭＳ ゴシック" panose="020B0609070205080204" pitchFamily="1" charset="-128"/>
            </a:rPr>
            <a:t>年度</a:t>
          </a:r>
          <a:endParaRPr kumimoji="1" lang="ja-JP" altLang="en-US" sz="2000" b="1">
            <a:solidFill>
              <a:srgbClr val="FFFFFF"/>
            </a:solidFill>
            <a:latin typeface="ＭＳ ゴシック" panose="020B0609070205080204" pitchFamily="1" charset="-128"/>
            <a:ea typeface="ＭＳ ゴシック" panose="020B0609070205080204" pitchFamily="1" charset="-128"/>
          </a:endParaRPr>
        </a:p>
      </xdr:txBody>
    </xdr:sp>
    <xdr:clientData/>
  </xdr:twoCellAnchor>
  <xdr:twoCellAnchor>
    <xdr:from>
      <xdr:col>0</xdr:col>
      <xdr:colOff>0</xdr:colOff>
      <xdr:row>5</xdr:row>
      <xdr:rowOff>31750</xdr:rowOff>
    </xdr:from>
    <xdr:to>
      <xdr:col>115</xdr:col>
      <xdr:colOff>47625</xdr:colOff>
      <xdr:row>87</xdr:row>
      <xdr:rowOff>146050</xdr:rowOff>
    </xdr:to>
    <xdr:sp>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1" charset="-128"/>
            </a:rPr>
            <a:t>経常収支比率の分析</a:t>
          </a:r>
          <a:endParaRPr kumimoji="1" lang="ja-JP" altLang="en-US" sz="2400" b="1">
            <a:solidFill>
              <a:sysClr val="windowText" lastClr="000000"/>
            </a:solidFill>
            <a:ea typeface="ＭＳ ゴシック" panose="020B0609070205080204" pitchFamily="1" charset="-128"/>
          </a:endParaRPr>
        </a:p>
      </xdr:txBody>
    </xdr:sp>
    <xdr:clientData/>
  </xdr:twoCellAnchor>
  <xdr:twoCellAnchor>
    <xdr:from>
      <xdr:col>3</xdr:col>
      <xdr:colOff>161925</xdr:colOff>
      <xdr:row>8</xdr:row>
      <xdr:rowOff>152400</xdr:rowOff>
    </xdr:from>
    <xdr:to>
      <xdr:col>52</xdr:col>
      <xdr:colOff>12700</xdr:colOff>
      <xdr:row>19</xdr:row>
      <xdr:rowOff>25400</xdr:rowOff>
    </xdr:to>
    <xdr:sp>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1" charset="-128"/>
              <a:ea typeface="ＭＳ ゴシック" panose="020B0609070205080204" pitchFamily="1" charset="-128"/>
            </a:rPr>
            <a:t>人口
　うち日本人
面積
歳入総額
歳出総額
実質収支
標準財政規模
地方債現在高</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11</xdr:col>
      <xdr:colOff>22225</xdr:colOff>
      <xdr:row>9</xdr:row>
      <xdr:rowOff>12700</xdr:rowOff>
    </xdr:from>
    <xdr:to>
      <xdr:col>17</xdr:col>
      <xdr:colOff>92075</xdr:colOff>
      <xdr:row>19</xdr:row>
      <xdr:rowOff>12700</xdr:rowOff>
    </xdr:to>
    <xdr:sp>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1" charset="-128"/>
              <a:ea typeface="ＭＳ ゴシック" panose="020B0609070205080204" pitchFamily="1" charset="-128"/>
            </a:rPr>
            <a:t>35,454
34,868
15.90
17,469,223
16,996,987
431,652
6,984,429
9,497,424</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1" charset="-128"/>
              <a:ea typeface="ＭＳ ゴシック" panose="020B0609070205080204" pitchFamily="1" charset="-128"/>
            </a:rPr>
            <a:t>人</a:t>
          </a:r>
          <a:r>
            <a:rPr kumimoji="1" lang="en-US" altLang="ja-JP" sz="1100" b="1">
              <a:solidFill>
                <a:srgbClr val="000000"/>
              </a:solidFill>
              <a:latin typeface="ＭＳ ゴシック" panose="020B0609070205080204" pitchFamily="1" charset="-128"/>
              <a:ea typeface="ＭＳ ゴシック" panose="020B0609070205080204" pitchFamily="1" charset="-128"/>
            </a:rPr>
            <a:t>(R3.1.1</a:t>
          </a:r>
          <a:r>
            <a:rPr kumimoji="1" lang="ja-JP" altLang="en-US" sz="1100" b="1">
              <a:solidFill>
                <a:srgbClr val="000000"/>
              </a:solidFill>
              <a:latin typeface="ＭＳ ゴシック" panose="020B0609070205080204" pitchFamily="1" charset="-128"/>
              <a:ea typeface="ＭＳ ゴシック" panose="020B0609070205080204" pitchFamily="1" charset="-128"/>
            </a:rPr>
            <a:t>現在</a:t>
          </a:r>
          <a:r>
            <a:rPr kumimoji="1" lang="en-US" altLang="ja-JP" sz="1100" b="1">
              <a:solidFill>
                <a:srgbClr val="000000"/>
              </a:solidFill>
              <a:latin typeface="ＭＳ ゴシック" panose="020B0609070205080204" pitchFamily="1" charset="-128"/>
              <a:ea typeface="ＭＳ ゴシック" panose="020B0609070205080204" pitchFamily="1" charset="-128"/>
            </a:rPr>
            <a:t>)
</a:t>
          </a:r>
          <a:r>
            <a:rPr kumimoji="1" lang="ja-JP" altLang="en-US" sz="1100" b="1">
              <a:solidFill>
                <a:srgbClr val="000000"/>
              </a:solidFill>
              <a:latin typeface="ＭＳ ゴシック" panose="020B0609070205080204" pitchFamily="1" charset="-128"/>
              <a:ea typeface="ＭＳ ゴシック" panose="020B0609070205080204" pitchFamily="1" charset="-128"/>
            </a:rPr>
            <a:t>人</a:t>
          </a:r>
          <a:r>
            <a:rPr kumimoji="1" lang="en-US" altLang="ja-JP" sz="1100" b="1">
              <a:solidFill>
                <a:srgbClr val="000000"/>
              </a:solidFill>
              <a:latin typeface="ＭＳ ゴシック" panose="020B0609070205080204" pitchFamily="1" charset="-128"/>
              <a:ea typeface="ＭＳ ゴシック" panose="020B0609070205080204" pitchFamily="1" charset="-128"/>
            </a:rPr>
            <a:t>(R3.1.1</a:t>
          </a:r>
          <a:r>
            <a:rPr kumimoji="1" lang="ja-JP" altLang="en-US" sz="1100" b="1">
              <a:solidFill>
                <a:srgbClr val="000000"/>
              </a:solidFill>
              <a:latin typeface="ＭＳ ゴシック" panose="020B0609070205080204" pitchFamily="1" charset="-128"/>
              <a:ea typeface="ＭＳ ゴシック" panose="020B0609070205080204" pitchFamily="1" charset="-128"/>
            </a:rPr>
            <a:t>現在</a:t>
          </a:r>
          <a:r>
            <a:rPr kumimoji="1" lang="en-US" altLang="ja-JP" sz="1100" b="1">
              <a:solidFill>
                <a:srgbClr val="000000"/>
              </a:solidFill>
              <a:latin typeface="ＭＳ ゴシック" panose="020B0609070205080204" pitchFamily="1" charset="-128"/>
              <a:ea typeface="ＭＳ ゴシック" panose="020B0609070205080204" pitchFamily="1" charset="-128"/>
            </a:rPr>
            <a:t>)
</a:t>
          </a:r>
          <a:r>
            <a:rPr kumimoji="1" lang="ja-JP" altLang="en-US" sz="1100" b="1">
              <a:solidFill>
                <a:srgbClr val="000000"/>
              </a:solidFill>
              <a:latin typeface="ＭＳ ゴシック" panose="020B0609070205080204" pitchFamily="1" charset="-128"/>
              <a:ea typeface="ＭＳ ゴシック" panose="020B0609070205080204" pitchFamily="1" charset="-128"/>
            </a:rPr>
            <a:t>ｋ㎡
千円
千円
千円
千円
千円</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25</xdr:col>
      <xdr:colOff>79375</xdr:colOff>
      <xdr:row>9</xdr:row>
      <xdr:rowOff>6350</xdr:rowOff>
    </xdr:from>
    <xdr:to>
      <xdr:col>35</xdr:col>
      <xdr:colOff>111125</xdr:colOff>
      <xdr:row>14</xdr:row>
      <xdr:rowOff>165100</xdr:rowOff>
    </xdr:to>
    <xdr:sp>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1" charset="-128"/>
              <a:ea typeface="ＭＳ ゴシック" panose="020B0609070205080204" pitchFamily="1" charset="-128"/>
            </a:rPr>
            <a:t>実質赤字比率
連結実質赤字比率
実質公債費比率
将来負担比率</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35</xdr:col>
      <xdr:colOff>111125</xdr:colOff>
      <xdr:row>9</xdr:row>
      <xdr:rowOff>6350</xdr:rowOff>
    </xdr:from>
    <xdr:to>
      <xdr:col>41</xdr:col>
      <xdr:colOff>180975</xdr:colOff>
      <xdr:row>14</xdr:row>
      <xdr:rowOff>165100</xdr:rowOff>
    </xdr:to>
    <xdr:sp>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1" charset="-128"/>
              <a:ea typeface="ＭＳ ゴシック" panose="020B0609070205080204" pitchFamily="1" charset="-128"/>
            </a:rPr>
            <a:t>-
-
8.1
58.3</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1" charset="-128"/>
              <a:ea typeface="ＭＳ ゴシック" panose="020B0609070205080204" pitchFamily="1" charset="-128"/>
            </a:rPr>
            <a:t>％
％
％
％</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25</xdr:col>
      <xdr:colOff>79375</xdr:colOff>
      <xdr:row>14</xdr:row>
      <xdr:rowOff>12700</xdr:rowOff>
    </xdr:from>
    <xdr:to>
      <xdr:col>35</xdr:col>
      <xdr:colOff>111125</xdr:colOff>
      <xdr:row>18</xdr:row>
      <xdr:rowOff>25400</xdr:rowOff>
    </xdr:to>
    <xdr:sp>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1" charset="-128"/>
              <a:ea typeface="ＭＳ ゴシック" panose="020B0609070205080204" pitchFamily="1" charset="-128"/>
            </a:rPr>
            <a:t>市町村類型
</a:t>
          </a:r>
          <a:r>
            <a:rPr kumimoji="1" lang="en-US" altLang="ja-JP" sz="1100" b="1">
              <a:solidFill>
                <a:srgbClr val="000000"/>
              </a:solidFill>
              <a:latin typeface="ＭＳ ゴシック" panose="020B0609070205080204" pitchFamily="1" charset="-128"/>
              <a:ea typeface="ＭＳ ゴシック" panose="020B0609070205080204" pitchFamily="1" charset="-128"/>
            </a:rPr>
            <a:t>(</a:t>
          </a:r>
          <a:r>
            <a:rPr kumimoji="1" lang="ja-JP" altLang="en-US" sz="1100" b="1">
              <a:solidFill>
                <a:srgbClr val="000000"/>
              </a:solidFill>
              <a:latin typeface="ＭＳ ゴシック" panose="020B0609070205080204" pitchFamily="1" charset="-128"/>
              <a:ea typeface="ＭＳ ゴシック" panose="020B0609070205080204" pitchFamily="1" charset="-128"/>
            </a:rPr>
            <a:t>年度毎</a:t>
          </a:r>
          <a:r>
            <a:rPr kumimoji="1" lang="en-US" altLang="ja-JP" sz="1100" b="1">
              <a:solidFill>
                <a:srgbClr val="000000"/>
              </a:solidFill>
              <a:latin typeface="ＭＳ ゴシック" panose="020B0609070205080204" pitchFamily="1" charset="-128"/>
              <a:ea typeface="ＭＳ ゴシック" panose="020B0609070205080204" pitchFamily="1" charset="-128"/>
            </a:rPr>
            <a:t>)</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1" charset="-128"/>
              <a:ea typeface="ＭＳ ゴシック" panose="020B0609070205080204" pitchFamily="1" charset="-128"/>
            </a:rPr>
            <a:t>H28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H29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H30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R01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R02  Ⅴ</a:t>
          </a:r>
          <a:r>
            <a:rPr kumimoji="1" lang="ja-JP" altLang="en-US" sz="1100" b="1">
              <a:solidFill>
                <a:srgbClr val="000000"/>
              </a:solidFill>
              <a:latin typeface="ＭＳ ゴシック" panose="020B0609070205080204" pitchFamily="1" charset="-128"/>
              <a:ea typeface="ＭＳ ゴシック" panose="020B0609070205080204" pitchFamily="1" charset="-128"/>
            </a:rPr>
            <a:t>－２</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52</xdr:col>
      <xdr:colOff>165100</xdr:colOff>
      <xdr:row>8</xdr:row>
      <xdr:rowOff>152400</xdr:rowOff>
    </xdr:from>
    <xdr:to>
      <xdr:col>60</xdr:col>
      <xdr:colOff>0</xdr:colOff>
      <xdr:row>15</xdr:row>
      <xdr:rowOff>95250</xdr:rowOff>
    </xdr:to>
    <xdr:sp>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25400</xdr:colOff>
      <xdr:row>10</xdr:row>
      <xdr:rowOff>139700</xdr:rowOff>
    </xdr:from>
    <xdr:to>
      <xdr:col>60</xdr:col>
      <xdr:colOff>95250</xdr:colOff>
      <xdr:row>12</xdr:row>
      <xdr:rowOff>50800</xdr:rowOff>
    </xdr:to>
    <xdr:sp>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25400</xdr:colOff>
      <xdr:row>12</xdr:row>
      <xdr:rowOff>127000</xdr:rowOff>
    </xdr:from>
    <xdr:to>
      <xdr:col>60</xdr:col>
      <xdr:colOff>95250</xdr:colOff>
      <xdr:row>16</xdr:row>
      <xdr:rowOff>76200</xdr:rowOff>
    </xdr:to>
    <xdr:sp>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53</xdr:col>
      <xdr:colOff>66675</xdr:colOff>
      <xdr:row>9</xdr:row>
      <xdr:rowOff>133350</xdr:rowOff>
    </xdr:from>
    <xdr:to>
      <xdr:col>54</xdr:col>
      <xdr:colOff>38100</xdr:colOff>
      <xdr:row>9</xdr:row>
      <xdr:rowOff>133350</xdr:rowOff>
    </xdr:to>
    <xdr:cxnSp>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xdr:nvSpPr>
        <xdr:cNvPr id="30" name="テキスト ボックス 29"/>
        <xdr:cNvSpPr txBox="1"/>
      </xdr:nvSpPr>
      <xdr:spPr>
        <a:xfrm>
          <a:off x="698500" y="3492500"/>
          <a:ext cx="889635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98425</xdr:colOff>
      <xdr:row>21</xdr:row>
      <xdr:rowOff>146050</xdr:rowOff>
    </xdr:from>
    <xdr:ext cx="6046335" cy="259045"/>
    <xdr:sp>
      <xdr:nvSpPr>
        <xdr:cNvPr id="31" name="テキスト ボックス 30"/>
        <xdr:cNvSpPr txBox="1"/>
      </xdr:nvSpPr>
      <xdr:spPr>
        <a:xfrm>
          <a:off x="698500" y="3746500"/>
          <a:ext cx="60458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98425</xdr:colOff>
      <xdr:row>23</xdr:row>
      <xdr:rowOff>57150</xdr:rowOff>
    </xdr:from>
    <xdr:ext cx="8231805" cy="259045"/>
    <xdr:sp>
      <xdr:nvSpPr>
        <xdr:cNvPr id="32" name="テキスト ボックス 31"/>
        <xdr:cNvSpPr txBox="1"/>
      </xdr:nvSpPr>
      <xdr:spPr>
        <a:xfrm>
          <a:off x="698500" y="4000500"/>
          <a:ext cx="823150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98425</xdr:colOff>
      <xdr:row>24</xdr:row>
      <xdr:rowOff>139700</xdr:rowOff>
    </xdr:from>
    <xdr:ext cx="184731" cy="259045"/>
    <xdr:sp>
      <xdr:nvSpPr>
        <xdr:cNvPr id="33" name="テキスト ボックス 32"/>
        <xdr:cNvSpPr txBox="1"/>
      </xdr:nvSpPr>
      <xdr:spPr>
        <a:xfrm>
          <a:off x="698500" y="4254500"/>
          <a:ext cx="18415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196850</xdr:colOff>
      <xdr:row>27</xdr:row>
      <xdr:rowOff>133350</xdr:rowOff>
    </xdr:from>
    <xdr:to>
      <xdr:col>34</xdr:col>
      <xdr:colOff>120650</xdr:colOff>
      <xdr:row>29</xdr:row>
      <xdr:rowOff>44450</xdr:rowOff>
    </xdr:to>
    <xdr:sp>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196850</xdr:colOff>
      <xdr:row>28</xdr:row>
      <xdr:rowOff>152400</xdr:rowOff>
    </xdr:from>
    <xdr:to>
      <xdr:col>34</xdr:col>
      <xdr:colOff>120650</xdr:colOff>
      <xdr:row>30</xdr:row>
      <xdr:rowOff>63500</xdr:rowOff>
    </xdr:to>
    <xdr:sp>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28</xdr:row>
      <xdr:rowOff>152400</xdr:rowOff>
    </xdr:from>
    <xdr:to>
      <xdr:col>42</xdr:col>
      <xdr:colOff>82550</xdr:colOff>
      <xdr:row>30</xdr:row>
      <xdr:rowOff>63500</xdr:rowOff>
    </xdr:to>
    <xdr:sp>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28</xdr:row>
      <xdr:rowOff>152400</xdr:rowOff>
    </xdr:from>
    <xdr:to>
      <xdr:col>51</xdr:col>
      <xdr:colOff>22225</xdr:colOff>
      <xdr:row>30</xdr:row>
      <xdr:rowOff>63500</xdr:rowOff>
    </xdr:to>
    <xdr:sp>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15875</xdr:colOff>
      <xdr:row>32</xdr:row>
      <xdr:rowOff>101600</xdr:rowOff>
    </xdr:from>
    <xdr:to>
      <xdr:col>54</xdr:col>
      <xdr:colOff>95250</xdr:colOff>
      <xdr:row>43</xdr:row>
      <xdr:rowOff>120650</xdr:rowOff>
    </xdr:to>
    <xdr:sp>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人件費に係るものは、令和２年度において、令和元年度より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ポイント下がっている。また、全国平均及び沖縄県平均も下回っている状況である。学校給食共同調理場や町立保育所などの施設運営を直営で行っているが、人口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が類似団体平均より少ないため人件費は抑えられている。令和２年度は、会計年度任用職員の社会保険料で性質分類変更（物件費→人件費）により決算額は増えたが、分母の経常一般財源等も増えたため、率は下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xdr:nvSpPr>
        <xdr:cNvPr id="45" name="テキスト ボックス 44"/>
        <xdr:cNvSpPr txBox="1"/>
      </xdr:nvSpPr>
      <xdr:spPr>
        <a:xfrm>
          <a:off x="723900" y="5080000"/>
          <a:ext cx="2984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xdr:nvSpPr>
        <xdr:cNvPr id="47" name="テキスト ボックス 46"/>
        <xdr:cNvSpPr txBox="1"/>
      </xdr:nvSpPr>
      <xdr:spPr>
        <a:xfrm>
          <a:off x="254000" y="7414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xdr:nvSpPr>
        <xdr:cNvPr id="49" name="テキスト ボックス 48"/>
        <xdr:cNvSpPr txBox="1"/>
      </xdr:nvSpPr>
      <xdr:spPr>
        <a:xfrm>
          <a:off x="254000" y="68427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xdr:nvSpPr>
        <xdr:cNvPr id="51" name="テキスト ボックス 50"/>
        <xdr:cNvSpPr txBox="1"/>
      </xdr:nvSpPr>
      <xdr:spPr>
        <a:xfrm>
          <a:off x="254000" y="6271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xdr:nvSpPr>
        <xdr:cNvPr id="53" name="テキスト ボックス 52"/>
        <xdr:cNvSpPr txBox="1"/>
      </xdr:nvSpPr>
      <xdr:spPr>
        <a:xfrm>
          <a:off x="254000" y="56997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xdr:nvSpPr>
        <xdr:cNvPr id="55" name="テキスト ボックス 54"/>
        <xdr:cNvSpPr txBox="1"/>
      </xdr:nvSpPr>
      <xdr:spPr>
        <a:xfrm>
          <a:off x="254000" y="5128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xdr:nvSpPr>
        <xdr:cNvPr id="58" name="人件費最小値テキスト"/>
        <xdr:cNvSpPr txBox="1"/>
      </xdr:nvSpPr>
      <xdr:spPr>
        <a:xfrm>
          <a:off x="4914900" y="693420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xdr:nvSpPr>
        <xdr:cNvPr id="60" name="人件費最大値テキスト"/>
        <xdr:cNvSpPr txBox="1"/>
      </xdr:nvSpPr>
      <xdr:spPr>
        <a:xfrm>
          <a:off x="4914900" y="5431155"/>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29845</xdr:rowOff>
    </xdr:from>
    <xdr:to>
      <xdr:col>24</xdr:col>
      <xdr:colOff>25400</xdr:colOff>
      <xdr:row>35</xdr:row>
      <xdr:rowOff>52705</xdr:rowOff>
    </xdr:to>
    <xdr:cxnSp>
      <xdr:nvCxnSpPr>
        <xdr:cNvPr id="62" name="直線コネクタ 61"/>
        <xdr:cNvCxnSpPr/>
      </xdr:nvCxnSpPr>
      <xdr:spPr>
        <a:xfrm flipV="1">
          <a:off x="3987800" y="60305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xdr:nvSpPr>
        <xdr:cNvPr id="63" name="人件費平均値テキスト"/>
        <xdr:cNvSpPr txBox="1"/>
      </xdr:nvSpPr>
      <xdr:spPr>
        <a:xfrm>
          <a:off x="4914900" y="6009005"/>
          <a:ext cx="762000" cy="2584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18415</xdr:rowOff>
    </xdr:from>
    <xdr:to>
      <xdr:col>19</xdr:col>
      <xdr:colOff>187325</xdr:colOff>
      <xdr:row>35</xdr:row>
      <xdr:rowOff>52705</xdr:rowOff>
    </xdr:to>
    <xdr:cxnSp>
      <xdr:nvCxnSpPr>
        <xdr:cNvPr id="65" name="直線コネクタ 64"/>
        <xdr:cNvCxnSpPr/>
      </xdr:nvCxnSpPr>
      <xdr:spPr>
        <a:xfrm>
          <a:off x="3098800" y="60191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xdr:nvSpPr>
        <xdr:cNvPr id="67" name="テキスト ボックス 66"/>
        <xdr:cNvSpPr txBox="1"/>
      </xdr:nvSpPr>
      <xdr:spPr>
        <a:xfrm>
          <a:off x="3606800" y="5714365"/>
          <a:ext cx="7366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18415</xdr:rowOff>
    </xdr:from>
    <xdr:to>
      <xdr:col>15</xdr:col>
      <xdr:colOff>98425</xdr:colOff>
      <xdr:row>35</xdr:row>
      <xdr:rowOff>98425</xdr:rowOff>
    </xdr:to>
    <xdr:cxnSp>
      <xdr:nvCxnSpPr>
        <xdr:cNvPr id="68" name="直線コネクタ 67"/>
        <xdr:cNvCxnSpPr/>
      </xdr:nvCxnSpPr>
      <xdr:spPr>
        <a:xfrm flipV="1">
          <a:off x="2209800" y="60191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xdr:nvSpPr>
        <xdr:cNvPr id="70" name="テキスト ボックス 69"/>
        <xdr:cNvSpPr txBox="1"/>
      </xdr:nvSpPr>
      <xdr:spPr>
        <a:xfrm>
          <a:off x="2717800" y="572008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52705</xdr:rowOff>
    </xdr:from>
    <xdr:to>
      <xdr:col>11</xdr:col>
      <xdr:colOff>9525</xdr:colOff>
      <xdr:row>35</xdr:row>
      <xdr:rowOff>98425</xdr:rowOff>
    </xdr:to>
    <xdr:cxnSp>
      <xdr:nvCxnSpPr>
        <xdr:cNvPr id="71" name="直線コネクタ 70"/>
        <xdr:cNvCxnSpPr/>
      </xdr:nvCxnSpPr>
      <xdr:spPr>
        <a:xfrm>
          <a:off x="1320800" y="6053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xdr:nvSpPr>
        <xdr:cNvPr id="73" name="テキスト ボックス 72"/>
        <xdr:cNvSpPr txBox="1"/>
      </xdr:nvSpPr>
      <xdr:spPr>
        <a:xfrm>
          <a:off x="1828800" y="5714365"/>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xdr:nvSpPr>
        <xdr:cNvPr id="75" name="テキスト ボックス 74"/>
        <xdr:cNvSpPr txBox="1"/>
      </xdr:nvSpPr>
      <xdr:spPr>
        <a:xfrm>
          <a:off x="939800" y="573151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xdr:nvSpPr>
        <xdr:cNvPr id="76" name="テキスト ボックス 75"/>
        <xdr:cNvSpPr txBox="1"/>
      </xdr:nvSpPr>
      <xdr:spPr>
        <a:xfrm>
          <a:off x="4610100" y="7553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xdr:nvSpPr>
        <xdr:cNvPr id="77" name="テキスト ボックス 76"/>
        <xdr:cNvSpPr txBox="1"/>
      </xdr:nvSpPr>
      <xdr:spPr>
        <a:xfrm>
          <a:off x="3771900" y="7553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xdr:nvSpPr>
        <xdr:cNvPr id="78" name="テキスト ボックス 77"/>
        <xdr:cNvSpPr txBox="1"/>
      </xdr:nvSpPr>
      <xdr:spPr>
        <a:xfrm>
          <a:off x="2882900" y="7553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xdr:nvSpPr>
        <xdr:cNvPr id="79" name="テキスト ボックス 78"/>
        <xdr:cNvSpPr txBox="1"/>
      </xdr:nvSpPr>
      <xdr:spPr>
        <a:xfrm>
          <a:off x="1993900" y="7553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xdr:nvSpPr>
        <xdr:cNvPr id="80" name="テキスト ボックス 79"/>
        <xdr:cNvSpPr txBox="1"/>
      </xdr:nvSpPr>
      <xdr:spPr>
        <a:xfrm>
          <a:off x="1104900" y="7553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150495</xdr:rowOff>
    </xdr:from>
    <xdr:to>
      <xdr:col>24</xdr:col>
      <xdr:colOff>76200</xdr:colOff>
      <xdr:row>35</xdr:row>
      <xdr:rowOff>80645</xdr:rowOff>
    </xdr:to>
    <xdr:sp>
      <xdr:nvSpPr>
        <xdr:cNvPr id="81" name="楕円 80"/>
        <xdr:cNvSpPr/>
      </xdr:nvSpPr>
      <xdr:spPr>
        <a:xfrm>
          <a:off x="47752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167022</xdr:rowOff>
    </xdr:from>
    <xdr:ext cx="762000" cy="259045"/>
    <xdr:sp>
      <xdr:nvSpPr>
        <xdr:cNvPr id="82" name="人件費該当値テキスト"/>
        <xdr:cNvSpPr txBox="1"/>
      </xdr:nvSpPr>
      <xdr:spPr>
        <a:xfrm>
          <a:off x="4914900" y="5824855"/>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xdr:rowOff>
    </xdr:from>
    <xdr:to>
      <xdr:col>20</xdr:col>
      <xdr:colOff>38100</xdr:colOff>
      <xdr:row>35</xdr:row>
      <xdr:rowOff>103505</xdr:rowOff>
    </xdr:to>
    <xdr:sp>
      <xdr:nvSpPr>
        <xdr:cNvPr id="83" name="楕円 82"/>
        <xdr:cNvSpPr/>
      </xdr:nvSpPr>
      <xdr:spPr>
        <a:xfrm>
          <a:off x="3937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88282</xdr:rowOff>
    </xdr:from>
    <xdr:ext cx="736600" cy="259045"/>
    <xdr:sp>
      <xdr:nvSpPr>
        <xdr:cNvPr id="84" name="テキスト ボックス 83"/>
        <xdr:cNvSpPr txBox="1"/>
      </xdr:nvSpPr>
      <xdr:spPr>
        <a:xfrm>
          <a:off x="3606800" y="6089015"/>
          <a:ext cx="7366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139065</xdr:rowOff>
    </xdr:from>
    <xdr:to>
      <xdr:col>15</xdr:col>
      <xdr:colOff>149225</xdr:colOff>
      <xdr:row>35</xdr:row>
      <xdr:rowOff>69215</xdr:rowOff>
    </xdr:to>
    <xdr:sp>
      <xdr:nvSpPr>
        <xdr:cNvPr id="85" name="楕円 84"/>
        <xdr:cNvSpPr/>
      </xdr:nvSpPr>
      <xdr:spPr>
        <a:xfrm>
          <a:off x="3048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53992</xdr:rowOff>
    </xdr:from>
    <xdr:ext cx="762000" cy="259045"/>
    <xdr:sp>
      <xdr:nvSpPr>
        <xdr:cNvPr id="86" name="テキスト ボックス 85"/>
        <xdr:cNvSpPr txBox="1"/>
      </xdr:nvSpPr>
      <xdr:spPr>
        <a:xfrm>
          <a:off x="2717800" y="6054725"/>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47625</xdr:rowOff>
    </xdr:from>
    <xdr:to>
      <xdr:col>11</xdr:col>
      <xdr:colOff>60325</xdr:colOff>
      <xdr:row>35</xdr:row>
      <xdr:rowOff>149225</xdr:rowOff>
    </xdr:to>
    <xdr:sp>
      <xdr:nvSpPr>
        <xdr:cNvPr id="87" name="楕円 86"/>
        <xdr:cNvSpPr/>
      </xdr:nvSpPr>
      <xdr:spPr>
        <a:xfrm>
          <a:off x="2159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134002</xdr:rowOff>
    </xdr:from>
    <xdr:ext cx="762000" cy="259045"/>
    <xdr:sp>
      <xdr:nvSpPr>
        <xdr:cNvPr id="88" name="テキスト ボックス 87"/>
        <xdr:cNvSpPr txBox="1"/>
      </xdr:nvSpPr>
      <xdr:spPr>
        <a:xfrm>
          <a:off x="1828800" y="6134735"/>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xdr:rowOff>
    </xdr:from>
    <xdr:to>
      <xdr:col>6</xdr:col>
      <xdr:colOff>171450</xdr:colOff>
      <xdr:row>35</xdr:row>
      <xdr:rowOff>103505</xdr:rowOff>
    </xdr:to>
    <xdr:sp>
      <xdr:nvSpPr>
        <xdr:cNvPr id="89" name="楕円 88"/>
        <xdr:cNvSpPr/>
      </xdr:nvSpPr>
      <xdr:spPr>
        <a:xfrm>
          <a:off x="1270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88282</xdr:rowOff>
    </xdr:from>
    <xdr:ext cx="762000" cy="259045"/>
    <xdr:sp>
      <xdr:nvSpPr>
        <xdr:cNvPr id="90" name="テキスト ボックス 89"/>
        <xdr:cNvSpPr txBox="1"/>
      </xdr:nvSpPr>
      <xdr:spPr>
        <a:xfrm>
          <a:off x="939800" y="6089015"/>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79375</xdr:colOff>
      <xdr:row>7</xdr:row>
      <xdr:rowOff>133350</xdr:rowOff>
    </xdr:from>
    <xdr:to>
      <xdr:col>93</xdr:col>
      <xdr:colOff>3175</xdr:colOff>
      <xdr:row>9</xdr:row>
      <xdr:rowOff>44450</xdr:rowOff>
    </xdr:to>
    <xdr:sp>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79375</xdr:colOff>
      <xdr:row>8</xdr:row>
      <xdr:rowOff>152400</xdr:rowOff>
    </xdr:from>
    <xdr:to>
      <xdr:col>93</xdr:col>
      <xdr:colOff>3175</xdr:colOff>
      <xdr:row>10</xdr:row>
      <xdr:rowOff>63500</xdr:rowOff>
    </xdr:to>
    <xdr:sp>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8</xdr:row>
      <xdr:rowOff>152400</xdr:rowOff>
    </xdr:from>
    <xdr:to>
      <xdr:col>100</xdr:col>
      <xdr:colOff>165100</xdr:colOff>
      <xdr:row>10</xdr:row>
      <xdr:rowOff>63500</xdr:rowOff>
    </xdr:to>
    <xdr:sp>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8</xdr:row>
      <xdr:rowOff>152400</xdr:rowOff>
    </xdr:from>
    <xdr:to>
      <xdr:col>109</xdr:col>
      <xdr:colOff>104775</xdr:colOff>
      <xdr:row>10</xdr:row>
      <xdr:rowOff>63500</xdr:rowOff>
    </xdr:to>
    <xdr:sp>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98425</xdr:colOff>
      <xdr:row>12</xdr:row>
      <xdr:rowOff>101600</xdr:rowOff>
    </xdr:from>
    <xdr:to>
      <xdr:col>112</xdr:col>
      <xdr:colOff>177800</xdr:colOff>
      <xdr:row>23</xdr:row>
      <xdr:rowOff>120650</xdr:rowOff>
    </xdr:to>
    <xdr:sp>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物件費に係るものは、令和２年度は令和元年度より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ポイント下がっている。これは、会計年度任用職員制度のスタートにより令和元年度まで物件費となっていた賃金職員経費が皆減となった影響によるものである。類似団体より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ポイント、全国平均や県平均と比べても下回っている状況が継続しており、今後もこの状況を維持することに努めていく。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xdr:nvSpPr>
        <xdr:cNvPr id="102" name="テキスト ボックス 101"/>
        <xdr:cNvSpPr txBox="1"/>
      </xdr:nvSpPr>
      <xdr:spPr>
        <a:xfrm>
          <a:off x="12407900" y="1651000"/>
          <a:ext cx="2984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xdr:nvSpPr>
        <xdr:cNvPr id="104" name="テキスト ボックス 103"/>
        <xdr:cNvSpPr txBox="1"/>
      </xdr:nvSpPr>
      <xdr:spPr>
        <a:xfrm>
          <a:off x="11938000" y="3985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xdr:nvSpPr>
        <xdr:cNvPr id="106" name="テキスト ボックス 105"/>
        <xdr:cNvSpPr txBox="1"/>
      </xdr:nvSpPr>
      <xdr:spPr>
        <a:xfrm>
          <a:off x="11938000" y="3604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xdr:nvSpPr>
        <xdr:cNvPr id="108" name="テキスト ボックス 107"/>
        <xdr:cNvSpPr txBox="1"/>
      </xdr:nvSpPr>
      <xdr:spPr>
        <a:xfrm>
          <a:off x="11938000" y="3223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xdr:nvSpPr>
        <xdr:cNvPr id="110" name="テキスト ボックス 109"/>
        <xdr:cNvSpPr txBox="1"/>
      </xdr:nvSpPr>
      <xdr:spPr>
        <a:xfrm>
          <a:off x="11938000" y="2842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xdr:nvSpPr>
        <xdr:cNvPr id="112" name="テキスト ボックス 111"/>
        <xdr:cNvSpPr txBox="1"/>
      </xdr:nvSpPr>
      <xdr:spPr>
        <a:xfrm>
          <a:off x="11938000" y="2461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xdr:nvSpPr>
        <xdr:cNvPr id="114" name="テキスト ボックス 113"/>
        <xdr:cNvSpPr txBox="1"/>
      </xdr:nvSpPr>
      <xdr:spPr>
        <a:xfrm>
          <a:off x="11938000" y="2080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xdr:nvSpPr>
        <xdr:cNvPr id="116" name="テキスト ボックス 115"/>
        <xdr:cNvSpPr txBox="1"/>
      </xdr:nvSpPr>
      <xdr:spPr>
        <a:xfrm>
          <a:off x="11938000" y="1699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xdr:nvSpPr>
        <xdr:cNvPr id="119" name="物件費最小値テキスト"/>
        <xdr:cNvSpPr txBox="1"/>
      </xdr:nvSpPr>
      <xdr:spPr>
        <a:xfrm>
          <a:off x="16598900" y="371094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xdr:nvSpPr>
        <xdr:cNvPr id="121" name="物件費最大値テキスト"/>
        <xdr:cNvSpPr txBox="1"/>
      </xdr:nvSpPr>
      <xdr:spPr>
        <a:xfrm>
          <a:off x="16598900" y="210312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16</xdr:row>
      <xdr:rowOff>12700</xdr:rowOff>
    </xdr:to>
    <xdr:cxnSp>
      <xdr:nvCxnSpPr>
        <xdr:cNvPr id="123" name="直線コネクタ 122"/>
        <xdr:cNvCxnSpPr/>
      </xdr:nvCxnSpPr>
      <xdr:spPr>
        <a:xfrm flipV="1">
          <a:off x="15671800" y="2626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xdr:nvSpPr>
        <xdr:cNvPr id="124" name="物件費平均値テキスト"/>
        <xdr:cNvSpPr txBox="1"/>
      </xdr:nvSpPr>
      <xdr:spPr>
        <a:xfrm>
          <a:off x="16598900" y="3004820"/>
          <a:ext cx="762000" cy="2584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27940</xdr:rowOff>
    </xdr:to>
    <xdr:cxnSp>
      <xdr:nvCxnSpPr>
        <xdr:cNvPr id="126" name="直線コネクタ 125"/>
        <xdr:cNvCxnSpPr/>
      </xdr:nvCxnSpPr>
      <xdr:spPr>
        <a:xfrm flipV="1">
          <a:off x="14782800" y="275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xdr:nvSpPr>
        <xdr:cNvPr id="128" name="テキスト ボックス 127"/>
        <xdr:cNvSpPr txBox="1"/>
      </xdr:nvSpPr>
      <xdr:spPr>
        <a:xfrm>
          <a:off x="15290800" y="3225800"/>
          <a:ext cx="7366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119380</xdr:rowOff>
    </xdr:to>
    <xdr:cxnSp>
      <xdr:nvCxnSpPr>
        <xdr:cNvPr id="129" name="直線コネクタ 128"/>
        <xdr:cNvCxnSpPr/>
      </xdr:nvCxnSpPr>
      <xdr:spPr>
        <a:xfrm flipV="1">
          <a:off x="13893800" y="2771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xdr:nvSpPr>
        <xdr:cNvPr id="131" name="テキスト ボックス 130"/>
        <xdr:cNvSpPr txBox="1"/>
      </xdr:nvSpPr>
      <xdr:spPr>
        <a:xfrm>
          <a:off x="14401800" y="318770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142240</xdr:rowOff>
    </xdr:to>
    <xdr:cxnSp>
      <xdr:nvCxnSpPr>
        <xdr:cNvPr id="132" name="直線コネクタ 131"/>
        <xdr:cNvCxnSpPr/>
      </xdr:nvCxnSpPr>
      <xdr:spPr>
        <a:xfrm flipV="1">
          <a:off x="13004800" y="2862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xdr:nvSpPr>
        <xdr:cNvPr id="134" name="テキスト ボックス 133"/>
        <xdr:cNvSpPr txBox="1"/>
      </xdr:nvSpPr>
      <xdr:spPr>
        <a:xfrm>
          <a:off x="13512800" y="3172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xdr:nvSpPr>
        <xdr:cNvPr id="136" name="テキスト ボックス 135"/>
        <xdr:cNvSpPr txBox="1"/>
      </xdr:nvSpPr>
      <xdr:spPr>
        <a:xfrm>
          <a:off x="12623800" y="315722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xdr:nvSpPr>
        <xdr:cNvPr id="137" name="テキスト ボックス 136"/>
        <xdr:cNvSpPr txBox="1"/>
      </xdr:nvSpPr>
      <xdr:spPr>
        <a:xfrm>
          <a:off x="16294100" y="4124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xdr:nvSpPr>
        <xdr:cNvPr id="138" name="テキスト ボックス 137"/>
        <xdr:cNvSpPr txBox="1"/>
      </xdr:nvSpPr>
      <xdr:spPr>
        <a:xfrm>
          <a:off x="15455900" y="4124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xdr:nvSpPr>
        <xdr:cNvPr id="139" name="テキスト ボックス 138"/>
        <xdr:cNvSpPr txBox="1"/>
      </xdr:nvSpPr>
      <xdr:spPr>
        <a:xfrm>
          <a:off x="14566900" y="4124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xdr:nvSpPr>
        <xdr:cNvPr id="140" name="テキスト ボックス 139"/>
        <xdr:cNvSpPr txBox="1"/>
      </xdr:nvSpPr>
      <xdr:spPr>
        <a:xfrm>
          <a:off x="13677900" y="4124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xdr:nvSpPr>
        <xdr:cNvPr id="141" name="テキスト ボックス 140"/>
        <xdr:cNvSpPr txBox="1"/>
      </xdr:nvSpPr>
      <xdr:spPr>
        <a:xfrm>
          <a:off x="12788900" y="4124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xdr:nvSpPr>
        <xdr:cNvPr id="142" name="楕円 141"/>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xdr:nvSpPr>
        <xdr:cNvPr id="143" name="物件費該当値テキスト"/>
        <xdr:cNvSpPr txBox="1"/>
      </xdr:nvSpPr>
      <xdr:spPr>
        <a:xfrm>
          <a:off x="16598900" y="242062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xdr:nvSpPr>
        <xdr:cNvPr id="144" name="楕円 143"/>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xdr:nvSpPr>
        <xdr:cNvPr id="145" name="テキスト ボックス 144"/>
        <xdr:cNvSpPr txBox="1"/>
      </xdr:nvSpPr>
      <xdr:spPr>
        <a:xfrm>
          <a:off x="15290800" y="2473960"/>
          <a:ext cx="7366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xdr:nvSpPr>
        <xdr:cNvPr id="146" name="楕円 145"/>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88917</xdr:rowOff>
    </xdr:from>
    <xdr:ext cx="762000" cy="259045"/>
    <xdr:sp>
      <xdr:nvSpPr>
        <xdr:cNvPr id="147" name="テキスト ボックス 146"/>
        <xdr:cNvSpPr txBox="1"/>
      </xdr:nvSpPr>
      <xdr:spPr>
        <a:xfrm>
          <a:off x="14401800" y="248920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xdr:nvSpPr>
        <xdr:cNvPr id="148" name="楕円 147"/>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xdr:nvSpPr>
        <xdr:cNvPr id="149" name="テキスト ボックス 148"/>
        <xdr:cNvSpPr txBox="1"/>
      </xdr:nvSpPr>
      <xdr:spPr>
        <a:xfrm>
          <a:off x="13512800" y="258064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xdr:nvSpPr>
        <xdr:cNvPr id="150" name="楕円 149"/>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xdr:nvSpPr>
        <xdr:cNvPr id="151" name="テキスト ボックス 150"/>
        <xdr:cNvSpPr txBox="1"/>
      </xdr:nvSpPr>
      <xdr:spPr>
        <a:xfrm>
          <a:off x="12623800" y="260350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196850</xdr:colOff>
      <xdr:row>47</xdr:row>
      <xdr:rowOff>133350</xdr:rowOff>
    </xdr:from>
    <xdr:to>
      <xdr:col>34</xdr:col>
      <xdr:colOff>120650</xdr:colOff>
      <xdr:row>49</xdr:row>
      <xdr:rowOff>44450</xdr:rowOff>
    </xdr:to>
    <xdr:sp>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196850</xdr:colOff>
      <xdr:row>48</xdr:row>
      <xdr:rowOff>152400</xdr:rowOff>
    </xdr:from>
    <xdr:to>
      <xdr:col>34</xdr:col>
      <xdr:colOff>120650</xdr:colOff>
      <xdr:row>50</xdr:row>
      <xdr:rowOff>63500</xdr:rowOff>
    </xdr:to>
    <xdr:sp>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48</xdr:row>
      <xdr:rowOff>152400</xdr:rowOff>
    </xdr:from>
    <xdr:to>
      <xdr:col>42</xdr:col>
      <xdr:colOff>82550</xdr:colOff>
      <xdr:row>50</xdr:row>
      <xdr:rowOff>63500</xdr:rowOff>
    </xdr:to>
    <xdr:sp>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48</xdr:row>
      <xdr:rowOff>152400</xdr:rowOff>
    </xdr:from>
    <xdr:to>
      <xdr:col>51</xdr:col>
      <xdr:colOff>22225</xdr:colOff>
      <xdr:row>50</xdr:row>
      <xdr:rowOff>63500</xdr:rowOff>
    </xdr:to>
    <xdr:sp>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15875</xdr:colOff>
      <xdr:row>52</xdr:row>
      <xdr:rowOff>101600</xdr:rowOff>
    </xdr:from>
    <xdr:to>
      <xdr:col>54</xdr:col>
      <xdr:colOff>95250</xdr:colOff>
      <xdr:row>63</xdr:row>
      <xdr:rowOff>120650</xdr:rowOff>
    </xdr:to>
    <xdr:sp>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について、令和２年度は令和元</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下がった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扶助費は障害児通所等給付費等により増となっているが、分母の経常一般財源等も地方交付税等で増となったことが、率が下がった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である。全国平均や県平均を下回っているものの、類似団体平均と比較すると継続的に高い状況が続いており、今後も上昇傾向が続くと予想されることから、事業内容を細かく精査し、見直しをすすめて増加傾向に歯止めをかけるよう努めていく。</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xdr:nvSpPr>
        <xdr:cNvPr id="163" name="テキスト ボックス 162"/>
        <xdr:cNvSpPr txBox="1"/>
      </xdr:nvSpPr>
      <xdr:spPr>
        <a:xfrm>
          <a:off x="723900" y="8509000"/>
          <a:ext cx="2984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xdr:nvSpPr>
        <xdr:cNvPr id="165" name="テキスト ボックス 164"/>
        <xdr:cNvSpPr txBox="1"/>
      </xdr:nvSpPr>
      <xdr:spPr>
        <a:xfrm>
          <a:off x="254000" y="10843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xdr:nvCxnSpPr>
        <xdr:cNvPr id="166" name="直線コネクタ 165"/>
        <xdr:cNvCxnSpPr/>
      </xdr:nvCxnSpPr>
      <xdr:spPr>
        <a:xfrm>
          <a:off x="762000" y="1065847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xdr:nvSpPr>
        <xdr:cNvPr id="167" name="テキスト ボックス 166"/>
        <xdr:cNvSpPr txBox="1"/>
      </xdr:nvSpPr>
      <xdr:spPr>
        <a:xfrm>
          <a:off x="254000" y="10516235"/>
          <a:ext cx="508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xdr:nvCxnSpPr>
        <xdr:cNvPr id="168" name="直線コネクタ 167"/>
        <xdr:cNvCxnSpPr/>
      </xdr:nvCxnSpPr>
      <xdr:spPr>
        <a:xfrm>
          <a:off x="762000" y="103320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xdr:nvSpPr>
        <xdr:cNvPr id="169" name="テキスト ボックス 168"/>
        <xdr:cNvSpPr txBox="1"/>
      </xdr:nvSpPr>
      <xdr:spPr>
        <a:xfrm>
          <a:off x="254000" y="10189845"/>
          <a:ext cx="508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xdr:nvCxnSpPr>
        <xdr:cNvPr id="170" name="直線コネクタ 169"/>
        <xdr:cNvCxnSpPr/>
      </xdr:nvCxnSpPr>
      <xdr:spPr>
        <a:xfrm>
          <a:off x="762000" y="1000569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xdr:nvSpPr>
        <xdr:cNvPr id="171" name="テキスト ボックス 170"/>
        <xdr:cNvSpPr txBox="1"/>
      </xdr:nvSpPr>
      <xdr:spPr>
        <a:xfrm>
          <a:off x="254000" y="9863455"/>
          <a:ext cx="508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xdr:nvCxnSpPr>
        <xdr:cNvPr id="172" name="直線コネクタ 171"/>
        <xdr:cNvCxnSpPr/>
      </xdr:nvCxnSpPr>
      <xdr:spPr>
        <a:xfrm>
          <a:off x="762000" y="967867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xdr:nvSpPr>
        <xdr:cNvPr id="173" name="テキスト ボックス 172"/>
        <xdr:cNvSpPr txBox="1"/>
      </xdr:nvSpPr>
      <xdr:spPr>
        <a:xfrm>
          <a:off x="254000" y="9536430"/>
          <a:ext cx="508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xdr:nvCxnSpPr>
        <xdr:cNvPr id="174" name="直線コネクタ 173"/>
        <xdr:cNvCxnSpPr/>
      </xdr:nvCxnSpPr>
      <xdr:spPr>
        <a:xfrm>
          <a:off x="762000" y="935228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xdr:nvSpPr>
        <xdr:cNvPr id="175" name="テキスト ボックス 174"/>
        <xdr:cNvSpPr txBox="1"/>
      </xdr:nvSpPr>
      <xdr:spPr>
        <a:xfrm>
          <a:off x="254000" y="9210040"/>
          <a:ext cx="508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xdr:nvCxnSpPr>
        <xdr:cNvPr id="176" name="直線コネクタ 175"/>
        <xdr:cNvCxnSpPr/>
      </xdr:nvCxnSpPr>
      <xdr:spPr>
        <a:xfrm>
          <a:off x="762000" y="902589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xdr:nvSpPr>
        <xdr:cNvPr id="177" name="テキスト ボックス 176"/>
        <xdr:cNvSpPr txBox="1"/>
      </xdr:nvSpPr>
      <xdr:spPr>
        <a:xfrm>
          <a:off x="254000" y="8883650"/>
          <a:ext cx="508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xdr:nvSpPr>
        <xdr:cNvPr id="179" name="テキスト ボックス 178"/>
        <xdr:cNvSpPr txBox="1"/>
      </xdr:nvSpPr>
      <xdr:spPr>
        <a:xfrm>
          <a:off x="254000" y="8557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xdr:nvCxnSpPr>
        <xdr:cNvPr id="181" name="直線コネクタ 180"/>
        <xdr:cNvCxnSpPr/>
      </xdr:nvCxnSpPr>
      <xdr:spPr>
        <a:xfrm flipV="1">
          <a:off x="4826000" y="9091295"/>
          <a:ext cx="0" cy="1382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xdr:nvSpPr>
        <xdr:cNvPr id="182" name="扶助費最小値テキスト"/>
        <xdr:cNvSpPr txBox="1"/>
      </xdr:nvSpPr>
      <xdr:spPr>
        <a:xfrm>
          <a:off x="4914900" y="1044575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xdr:nvCxnSpPr>
        <xdr:cNvPr id="183" name="直線コネクタ 182"/>
        <xdr:cNvCxnSpPr/>
      </xdr:nvCxnSpPr>
      <xdr:spPr>
        <a:xfrm>
          <a:off x="4737100" y="104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xdr:nvSpPr>
        <xdr:cNvPr id="184" name="扶助費最大値テキスト"/>
        <xdr:cNvSpPr txBox="1"/>
      </xdr:nvSpPr>
      <xdr:spPr>
        <a:xfrm>
          <a:off x="4914900" y="88347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xdr:nvCxnSpPr>
        <xdr:cNvPr id="185" name="直線コネクタ 184"/>
        <xdr:cNvCxnSpPr/>
      </xdr:nvCxnSpPr>
      <xdr:spPr>
        <a:xfrm>
          <a:off x="4737100" y="909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83457</xdr:rowOff>
    </xdr:from>
    <xdr:to>
      <xdr:col>24</xdr:col>
      <xdr:colOff>25400</xdr:colOff>
      <xdr:row>58</xdr:row>
      <xdr:rowOff>116115</xdr:rowOff>
    </xdr:to>
    <xdr:cxnSp>
      <xdr:nvCxnSpPr>
        <xdr:cNvPr id="186" name="直線コネクタ 185"/>
        <xdr:cNvCxnSpPr/>
      </xdr:nvCxnSpPr>
      <xdr:spPr>
        <a:xfrm flipV="1">
          <a:off x="3987800" y="100272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xdr:nvSpPr>
        <xdr:cNvPr id="187" name="扶助費平均値テキスト"/>
        <xdr:cNvSpPr txBox="1"/>
      </xdr:nvSpPr>
      <xdr:spPr>
        <a:xfrm>
          <a:off x="4914900" y="9505950"/>
          <a:ext cx="762000"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xdr:nvSpPr>
        <xdr:cNvPr id="188" name="フローチャート: 判断 187"/>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116115</xdr:rowOff>
    </xdr:to>
    <xdr:cxnSp>
      <xdr:nvCxnSpPr>
        <xdr:cNvPr id="189" name="直線コネクタ 188"/>
        <xdr:cNvCxnSpPr/>
      </xdr:nvCxnSpPr>
      <xdr:spPr>
        <a:xfrm>
          <a:off x="3098800" y="9940290"/>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xdr:nvSpPr>
        <xdr:cNvPr id="190" name="フローチャート: 判断 189"/>
        <xdr:cNvSpPr/>
      </xdr:nvSpPr>
      <xdr:spPr>
        <a:xfrm>
          <a:off x="3937000" y="97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xdr:nvSpPr>
        <xdr:cNvPr id="191" name="テキスト ボックス 190"/>
        <xdr:cNvSpPr txBox="1"/>
      </xdr:nvSpPr>
      <xdr:spPr>
        <a:xfrm>
          <a:off x="3606800" y="9472930"/>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116115</xdr:rowOff>
    </xdr:to>
    <xdr:cxnSp>
      <xdr:nvCxnSpPr>
        <xdr:cNvPr id="192" name="直線コネクタ 191"/>
        <xdr:cNvCxnSpPr/>
      </xdr:nvCxnSpPr>
      <xdr:spPr>
        <a:xfrm flipV="1">
          <a:off x="2209800" y="9940290"/>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xdr:nvSpPr>
        <xdr:cNvPr id="193" name="フローチャート: 判断 192"/>
        <xdr:cNvSpPr/>
      </xdr:nvSpPr>
      <xdr:spPr>
        <a:xfrm>
          <a:off x="3048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xdr:nvSpPr>
        <xdr:cNvPr id="194" name="テキスト ボックス 193"/>
        <xdr:cNvSpPr txBox="1"/>
      </xdr:nvSpPr>
      <xdr:spPr>
        <a:xfrm>
          <a:off x="2717800" y="942975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116115</xdr:rowOff>
    </xdr:to>
    <xdr:cxnSp>
      <xdr:nvCxnSpPr>
        <xdr:cNvPr id="195" name="直線コネクタ 194"/>
        <xdr:cNvCxnSpPr/>
      </xdr:nvCxnSpPr>
      <xdr:spPr>
        <a:xfrm>
          <a:off x="1320800" y="99949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xdr:nvSpPr>
        <xdr:cNvPr id="196" name="フローチャート: 判断 195"/>
        <xdr:cNvSpPr/>
      </xdr:nvSpPr>
      <xdr:spPr>
        <a:xfrm>
          <a:off x="21590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xdr:nvSpPr>
        <xdr:cNvPr id="197" name="テキスト ボックス 196"/>
        <xdr:cNvSpPr txBox="1"/>
      </xdr:nvSpPr>
      <xdr:spPr>
        <a:xfrm>
          <a:off x="1828800" y="94189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xdr:nvSpPr>
        <xdr:cNvPr id="198" name="フローチャート: 判断 197"/>
        <xdr:cNvSpPr/>
      </xdr:nvSpPr>
      <xdr:spPr>
        <a:xfrm>
          <a:off x="12700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xdr:nvSpPr>
        <xdr:cNvPr id="199" name="テキスト ボックス 198"/>
        <xdr:cNvSpPr txBox="1"/>
      </xdr:nvSpPr>
      <xdr:spPr>
        <a:xfrm>
          <a:off x="939800" y="937514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xdr:nvSpPr>
        <xdr:cNvPr id="200" name="テキスト ボックス 199"/>
        <xdr:cNvSpPr txBox="1"/>
      </xdr:nvSpPr>
      <xdr:spPr>
        <a:xfrm>
          <a:off x="4610100" y="10982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xdr:nvSpPr>
        <xdr:cNvPr id="201" name="テキスト ボックス 200"/>
        <xdr:cNvSpPr txBox="1"/>
      </xdr:nvSpPr>
      <xdr:spPr>
        <a:xfrm>
          <a:off x="3771900" y="10982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xdr:nvSpPr>
        <xdr:cNvPr id="202" name="テキスト ボックス 201"/>
        <xdr:cNvSpPr txBox="1"/>
      </xdr:nvSpPr>
      <xdr:spPr>
        <a:xfrm>
          <a:off x="2882900" y="10982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xdr:nvSpPr>
        <xdr:cNvPr id="203" name="テキスト ボックス 202"/>
        <xdr:cNvSpPr txBox="1"/>
      </xdr:nvSpPr>
      <xdr:spPr>
        <a:xfrm>
          <a:off x="1993900" y="10982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xdr:nvSpPr>
        <xdr:cNvPr id="204" name="テキスト ボックス 203"/>
        <xdr:cNvSpPr txBox="1"/>
      </xdr:nvSpPr>
      <xdr:spPr>
        <a:xfrm>
          <a:off x="1104900" y="10982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xdr:nvSpPr>
        <xdr:cNvPr id="205" name="楕円 204"/>
        <xdr:cNvSpPr/>
      </xdr:nvSpPr>
      <xdr:spPr>
        <a:xfrm>
          <a:off x="47752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xdr:nvSpPr>
        <xdr:cNvPr id="206" name="扶助費該当値テキスト"/>
        <xdr:cNvSpPr txBox="1"/>
      </xdr:nvSpPr>
      <xdr:spPr>
        <a:xfrm>
          <a:off x="4914900" y="994854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xdr:nvSpPr>
        <xdr:cNvPr id="207" name="楕円 206"/>
        <xdr:cNvSpPr/>
      </xdr:nvSpPr>
      <xdr:spPr>
        <a:xfrm>
          <a:off x="3937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xdr:nvSpPr>
        <xdr:cNvPr id="208" name="テキスト ボックス 207"/>
        <xdr:cNvSpPr txBox="1"/>
      </xdr:nvSpPr>
      <xdr:spPr>
        <a:xfrm>
          <a:off x="3606800" y="10095230"/>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xdr:nvSpPr>
        <xdr:cNvPr id="209" name="楕円 208"/>
        <xdr:cNvSpPr/>
      </xdr:nvSpPr>
      <xdr:spPr>
        <a:xfrm>
          <a:off x="3048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xdr:nvSpPr>
        <xdr:cNvPr id="210" name="テキスト ボックス 209"/>
        <xdr:cNvSpPr txBox="1"/>
      </xdr:nvSpPr>
      <xdr:spPr>
        <a:xfrm>
          <a:off x="2717800" y="997585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65315</xdr:rowOff>
    </xdr:from>
    <xdr:to>
      <xdr:col>11</xdr:col>
      <xdr:colOff>60325</xdr:colOff>
      <xdr:row>58</xdr:row>
      <xdr:rowOff>166915</xdr:rowOff>
    </xdr:to>
    <xdr:sp>
      <xdr:nvSpPr>
        <xdr:cNvPr id="211" name="楕円 210"/>
        <xdr:cNvSpPr/>
      </xdr:nvSpPr>
      <xdr:spPr>
        <a:xfrm>
          <a:off x="2159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151692</xdr:rowOff>
    </xdr:from>
    <xdr:ext cx="762000" cy="259045"/>
    <xdr:sp>
      <xdr:nvSpPr>
        <xdr:cNvPr id="212" name="テキスト ボックス 211"/>
        <xdr:cNvSpPr txBox="1"/>
      </xdr:nvSpPr>
      <xdr:spPr>
        <a:xfrm>
          <a:off x="1828800" y="1009523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xdr:nvSpPr>
        <xdr:cNvPr id="213" name="楕円 212"/>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xdr:nvSpPr>
        <xdr:cNvPr id="214" name="テキスト ボックス 213"/>
        <xdr:cNvSpPr txBox="1"/>
      </xdr:nvSpPr>
      <xdr:spPr>
        <a:xfrm>
          <a:off x="939800" y="10030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79375</xdr:colOff>
      <xdr:row>47</xdr:row>
      <xdr:rowOff>133350</xdr:rowOff>
    </xdr:from>
    <xdr:to>
      <xdr:col>93</xdr:col>
      <xdr:colOff>3175</xdr:colOff>
      <xdr:row>49</xdr:row>
      <xdr:rowOff>44450</xdr:rowOff>
    </xdr:to>
    <xdr:sp>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79375</xdr:colOff>
      <xdr:row>48</xdr:row>
      <xdr:rowOff>152400</xdr:rowOff>
    </xdr:from>
    <xdr:to>
      <xdr:col>93</xdr:col>
      <xdr:colOff>3175</xdr:colOff>
      <xdr:row>50</xdr:row>
      <xdr:rowOff>63500</xdr:rowOff>
    </xdr:to>
    <xdr:sp>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48</xdr:row>
      <xdr:rowOff>152400</xdr:rowOff>
    </xdr:from>
    <xdr:to>
      <xdr:col>100</xdr:col>
      <xdr:colOff>165100</xdr:colOff>
      <xdr:row>50</xdr:row>
      <xdr:rowOff>63500</xdr:rowOff>
    </xdr:to>
    <xdr:sp>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48</xdr:row>
      <xdr:rowOff>152400</xdr:rowOff>
    </xdr:from>
    <xdr:to>
      <xdr:col>109</xdr:col>
      <xdr:colOff>104775</xdr:colOff>
      <xdr:row>50</xdr:row>
      <xdr:rowOff>63500</xdr:rowOff>
    </xdr:to>
    <xdr:sp>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98425</xdr:colOff>
      <xdr:row>52</xdr:row>
      <xdr:rowOff>101600</xdr:rowOff>
    </xdr:from>
    <xdr:to>
      <xdr:col>112</xdr:col>
      <xdr:colOff>177800</xdr:colOff>
      <xdr:row>63</xdr:row>
      <xdr:rowOff>120650</xdr:rowOff>
    </xdr:to>
    <xdr:sp>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その他は主に繰出金が大きな割合を占めているが、令和２年度は令和元年度より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がった。これは、国民健康保険特別会計への赤字補てんとして法定外の繰出しが増えた影響によるものである。今後も引き続き、国民健康保険特別会計累積赤字解消のための法定外繰出し、また、土地区画整理事業特別会計への繰出金が増える時期が見込まれる。保険料や料金の適正化を図るなど、独立採算の理念に基づいた経営を促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xdr:nvSpPr>
        <xdr:cNvPr id="226" name="テキスト ボックス 225"/>
        <xdr:cNvSpPr txBox="1"/>
      </xdr:nvSpPr>
      <xdr:spPr>
        <a:xfrm>
          <a:off x="12407900" y="8509000"/>
          <a:ext cx="2984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xdr:nvSpPr>
        <xdr:cNvPr id="228" name="テキスト ボックス 227"/>
        <xdr:cNvSpPr txBox="1"/>
      </xdr:nvSpPr>
      <xdr:spPr>
        <a:xfrm>
          <a:off x="11938000" y="10843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xdr:nvSpPr>
        <xdr:cNvPr id="230" name="テキスト ボックス 229"/>
        <xdr:cNvSpPr txBox="1"/>
      </xdr:nvSpPr>
      <xdr:spPr>
        <a:xfrm>
          <a:off x="11938000" y="10462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xdr:nvSpPr>
        <xdr:cNvPr id="232" name="テキスト ボックス 231"/>
        <xdr:cNvSpPr txBox="1"/>
      </xdr:nvSpPr>
      <xdr:spPr>
        <a:xfrm>
          <a:off x="11938000" y="10081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xdr:nvSpPr>
        <xdr:cNvPr id="234" name="テキスト ボックス 233"/>
        <xdr:cNvSpPr txBox="1"/>
      </xdr:nvSpPr>
      <xdr:spPr>
        <a:xfrm>
          <a:off x="11938000" y="9700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xdr:nvSpPr>
        <xdr:cNvPr id="236" name="テキスト ボックス 235"/>
        <xdr:cNvSpPr txBox="1"/>
      </xdr:nvSpPr>
      <xdr:spPr>
        <a:xfrm>
          <a:off x="11938000" y="9319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xdr:nvSpPr>
        <xdr:cNvPr id="238" name="テキスト ボックス 237"/>
        <xdr:cNvSpPr txBox="1"/>
      </xdr:nvSpPr>
      <xdr:spPr>
        <a:xfrm>
          <a:off x="11938000" y="8938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xdr:nvSpPr>
        <xdr:cNvPr id="240" name="テキスト ボックス 239"/>
        <xdr:cNvSpPr txBox="1"/>
      </xdr:nvSpPr>
      <xdr:spPr>
        <a:xfrm>
          <a:off x="11938000" y="8557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xdr:nvSpPr>
        <xdr:cNvPr id="243" name="その他最小値テキスト"/>
        <xdr:cNvSpPr txBox="1"/>
      </xdr:nvSpPr>
      <xdr:spPr>
        <a:xfrm>
          <a:off x="16598900" y="10462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xdr:nvSpPr>
        <xdr:cNvPr id="245" name="その他最大値テキスト"/>
        <xdr:cNvSpPr txBox="1"/>
      </xdr:nvSpPr>
      <xdr:spPr>
        <a:xfrm>
          <a:off x="16598900" y="906018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43180</xdr:rowOff>
    </xdr:to>
    <xdr:cxnSp>
      <xdr:nvCxnSpPr>
        <xdr:cNvPr id="247" name="直線コネクタ 246"/>
        <xdr:cNvCxnSpPr/>
      </xdr:nvCxnSpPr>
      <xdr:spPr>
        <a:xfrm>
          <a:off x="15671800" y="962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xdr:nvSpPr>
        <xdr:cNvPr id="248" name="その他平均値テキスト"/>
        <xdr:cNvSpPr txBox="1"/>
      </xdr:nvSpPr>
      <xdr:spPr>
        <a:xfrm>
          <a:off x="16598900" y="9641840"/>
          <a:ext cx="762000" cy="2584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35560</xdr:rowOff>
    </xdr:to>
    <xdr:cxnSp>
      <xdr:nvCxnSpPr>
        <xdr:cNvPr id="250" name="直線コネクタ 249"/>
        <xdr:cNvCxnSpPr/>
      </xdr:nvCxnSpPr>
      <xdr:spPr>
        <a:xfrm flipV="1">
          <a:off x="14782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xdr:nvSpPr>
        <xdr:cNvPr id="252" name="テキスト ボックス 251"/>
        <xdr:cNvSpPr txBox="1"/>
      </xdr:nvSpPr>
      <xdr:spPr>
        <a:xfrm>
          <a:off x="15290800" y="9794240"/>
          <a:ext cx="7366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104140</xdr:rowOff>
    </xdr:to>
    <xdr:cxnSp>
      <xdr:nvCxnSpPr>
        <xdr:cNvPr id="253" name="直線コネクタ 252"/>
        <xdr:cNvCxnSpPr/>
      </xdr:nvCxnSpPr>
      <xdr:spPr>
        <a:xfrm flipV="1">
          <a:off x="13893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xdr:nvSpPr>
        <xdr:cNvPr id="255" name="テキスト ボックス 254"/>
        <xdr:cNvSpPr txBox="1"/>
      </xdr:nvSpPr>
      <xdr:spPr>
        <a:xfrm>
          <a:off x="14401800" y="9839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16510</xdr:rowOff>
    </xdr:to>
    <xdr:cxnSp>
      <xdr:nvCxnSpPr>
        <xdr:cNvPr id="256" name="直線コネクタ 255"/>
        <xdr:cNvCxnSpPr/>
      </xdr:nvCxnSpPr>
      <xdr:spPr>
        <a:xfrm flipV="1">
          <a:off x="13004800" y="9705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xdr:nvSpPr>
        <xdr:cNvPr id="258" name="テキスト ボックス 257"/>
        <xdr:cNvSpPr txBox="1"/>
      </xdr:nvSpPr>
      <xdr:spPr>
        <a:xfrm>
          <a:off x="13512800" y="986282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xdr:nvSpPr>
        <xdr:cNvPr id="260" name="テキスト ボックス 259"/>
        <xdr:cNvSpPr txBox="1"/>
      </xdr:nvSpPr>
      <xdr:spPr>
        <a:xfrm>
          <a:off x="12623800" y="985520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xdr:nvSpPr>
        <xdr:cNvPr id="261" name="テキスト ボックス 260"/>
        <xdr:cNvSpPr txBox="1"/>
      </xdr:nvSpPr>
      <xdr:spPr>
        <a:xfrm>
          <a:off x="16294100" y="10982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xdr:nvSpPr>
        <xdr:cNvPr id="262" name="テキスト ボックス 261"/>
        <xdr:cNvSpPr txBox="1"/>
      </xdr:nvSpPr>
      <xdr:spPr>
        <a:xfrm>
          <a:off x="15455900" y="10982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xdr:nvSpPr>
        <xdr:cNvPr id="263" name="テキスト ボックス 262"/>
        <xdr:cNvSpPr txBox="1"/>
      </xdr:nvSpPr>
      <xdr:spPr>
        <a:xfrm>
          <a:off x="14566900" y="10982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xdr:nvSpPr>
        <xdr:cNvPr id="264" name="テキスト ボックス 263"/>
        <xdr:cNvSpPr txBox="1"/>
      </xdr:nvSpPr>
      <xdr:spPr>
        <a:xfrm>
          <a:off x="13677900" y="10982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xdr:nvSpPr>
        <xdr:cNvPr id="265" name="テキスト ボックス 264"/>
        <xdr:cNvSpPr txBox="1"/>
      </xdr:nvSpPr>
      <xdr:spPr>
        <a:xfrm>
          <a:off x="12788900" y="10982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xdr:nvSpPr>
        <xdr:cNvPr id="266" name="楕円 265"/>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xdr:nvSpPr>
        <xdr:cNvPr id="267" name="その他該当値テキスト"/>
        <xdr:cNvSpPr txBox="1"/>
      </xdr:nvSpPr>
      <xdr:spPr>
        <a:xfrm>
          <a:off x="16598900" y="943864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xdr:nvSpPr>
        <xdr:cNvPr id="268" name="楕円 267"/>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xdr:nvSpPr>
        <xdr:cNvPr id="269" name="テキスト ボックス 268"/>
        <xdr:cNvSpPr txBox="1"/>
      </xdr:nvSpPr>
      <xdr:spPr>
        <a:xfrm>
          <a:off x="15290800" y="9347200"/>
          <a:ext cx="7366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xdr:nvSpPr>
        <xdr:cNvPr id="270" name="楕円 269"/>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xdr:nvSpPr>
        <xdr:cNvPr id="271" name="テキスト ボックス 270"/>
        <xdr:cNvSpPr txBox="1"/>
      </xdr:nvSpPr>
      <xdr:spPr>
        <a:xfrm>
          <a:off x="14401800" y="935482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xdr:nvSpPr>
        <xdr:cNvPr id="272" name="楕円 271"/>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xdr:nvSpPr>
        <xdr:cNvPr id="273" name="テキスト ボックス 272"/>
        <xdr:cNvSpPr txBox="1"/>
      </xdr:nvSpPr>
      <xdr:spPr>
        <a:xfrm>
          <a:off x="13512800" y="942340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xdr:nvSpPr>
        <xdr:cNvPr id="274" name="楕円 273"/>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xdr:nvSpPr>
        <xdr:cNvPr id="275" name="テキスト ボックス 274"/>
        <xdr:cNvSpPr txBox="1"/>
      </xdr:nvSpPr>
      <xdr:spPr>
        <a:xfrm>
          <a:off x="12623800" y="950722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79375</xdr:colOff>
      <xdr:row>27</xdr:row>
      <xdr:rowOff>133350</xdr:rowOff>
    </xdr:from>
    <xdr:to>
      <xdr:col>93</xdr:col>
      <xdr:colOff>3175</xdr:colOff>
      <xdr:row>29</xdr:row>
      <xdr:rowOff>44450</xdr:rowOff>
    </xdr:to>
    <xdr:sp>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79375</xdr:colOff>
      <xdr:row>28</xdr:row>
      <xdr:rowOff>152400</xdr:rowOff>
    </xdr:from>
    <xdr:to>
      <xdr:col>93</xdr:col>
      <xdr:colOff>3175</xdr:colOff>
      <xdr:row>30</xdr:row>
      <xdr:rowOff>63500</xdr:rowOff>
    </xdr:to>
    <xdr:sp>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28</xdr:row>
      <xdr:rowOff>152400</xdr:rowOff>
    </xdr:from>
    <xdr:to>
      <xdr:col>100</xdr:col>
      <xdr:colOff>165100</xdr:colOff>
      <xdr:row>30</xdr:row>
      <xdr:rowOff>63500</xdr:rowOff>
    </xdr:to>
    <xdr:sp>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28</xdr:row>
      <xdr:rowOff>152400</xdr:rowOff>
    </xdr:from>
    <xdr:to>
      <xdr:col>109</xdr:col>
      <xdr:colOff>104775</xdr:colOff>
      <xdr:row>30</xdr:row>
      <xdr:rowOff>63500</xdr:rowOff>
    </xdr:to>
    <xdr:sp>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98425</xdr:colOff>
      <xdr:row>32</xdr:row>
      <xdr:rowOff>101600</xdr:rowOff>
    </xdr:from>
    <xdr:to>
      <xdr:col>112</xdr:col>
      <xdr:colOff>177800</xdr:colOff>
      <xdr:row>43</xdr:row>
      <xdr:rowOff>120650</xdr:rowOff>
    </xdr:to>
    <xdr:sp>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補助費に係るものについては、令和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法適用となった下水道への負担金、補助金が皆増となった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が主な要因と考えられる。今後は南部広域行政組合や東部消防組合の負担金が上がる時期が見込まれるため、必要性の低い補助金は見直しや廃止を検討していく。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xdr:nvSpPr>
        <xdr:cNvPr id="287" name="テキスト ボックス 286"/>
        <xdr:cNvSpPr txBox="1"/>
      </xdr:nvSpPr>
      <xdr:spPr>
        <a:xfrm>
          <a:off x="12407900" y="5080000"/>
          <a:ext cx="2984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xdr:nvSpPr>
        <xdr:cNvPr id="289" name="テキスト ボックス 288"/>
        <xdr:cNvSpPr txBox="1"/>
      </xdr:nvSpPr>
      <xdr:spPr>
        <a:xfrm>
          <a:off x="11938000" y="7414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xdr:nvSpPr>
        <xdr:cNvPr id="291" name="テキスト ボックス 290"/>
        <xdr:cNvSpPr txBox="1"/>
      </xdr:nvSpPr>
      <xdr:spPr>
        <a:xfrm>
          <a:off x="11938000" y="69570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xdr:nvSpPr>
        <xdr:cNvPr id="293" name="テキスト ボックス 292"/>
        <xdr:cNvSpPr txBox="1"/>
      </xdr:nvSpPr>
      <xdr:spPr>
        <a:xfrm>
          <a:off x="11938000" y="64998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xdr:nvSpPr>
        <xdr:cNvPr id="295" name="テキスト ボックス 294"/>
        <xdr:cNvSpPr txBox="1"/>
      </xdr:nvSpPr>
      <xdr:spPr>
        <a:xfrm>
          <a:off x="11938000" y="60426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xdr:nvSpPr>
        <xdr:cNvPr id="297" name="テキスト ボックス 296"/>
        <xdr:cNvSpPr txBox="1"/>
      </xdr:nvSpPr>
      <xdr:spPr>
        <a:xfrm>
          <a:off x="11938000" y="55854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xdr:nvCxnSpPr>
        <xdr:cNvPr id="300" name="直線コネクタ 299"/>
        <xdr:cNvCxnSpPr/>
      </xdr:nvCxnSpPr>
      <xdr:spPr>
        <a:xfrm flipV="1">
          <a:off x="16510000" y="5896610"/>
          <a:ext cx="0" cy="11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xdr:nvSpPr>
        <xdr:cNvPr id="301" name="補助費等最小値テキスト"/>
        <xdr:cNvSpPr txBox="1"/>
      </xdr:nvSpPr>
      <xdr:spPr>
        <a:xfrm>
          <a:off x="16598900" y="698436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xdr:nvCxnSpPr>
        <xdr:cNvPr id="302" name="直線コネクタ 301"/>
        <xdr:cNvCxnSpPr/>
      </xdr:nvCxnSpPr>
      <xdr:spPr>
        <a:xfrm>
          <a:off x="16421100" y="701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xdr:nvSpPr>
        <xdr:cNvPr id="303" name="補助費等最大値テキスト"/>
        <xdr:cNvSpPr txBox="1"/>
      </xdr:nvSpPr>
      <xdr:spPr>
        <a:xfrm>
          <a:off x="16598900" y="56400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xdr:nvCxnSpPr>
        <xdr:cNvPr id="304" name="直線コネクタ 303"/>
        <xdr:cNvCxnSpPr/>
      </xdr:nvCxnSpPr>
      <xdr:spPr>
        <a:xfrm>
          <a:off x="16421100" y="5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140716</xdr:rowOff>
    </xdr:to>
    <xdr:cxnSp>
      <xdr:nvCxnSpPr>
        <xdr:cNvPr id="305" name="直線コネクタ 304"/>
        <xdr:cNvCxnSpPr/>
      </xdr:nvCxnSpPr>
      <xdr:spPr>
        <a:xfrm>
          <a:off x="15671800" y="6285230"/>
          <a:ext cx="8382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xdr:nvSpPr>
        <xdr:cNvPr id="306" name="補助費等平均値テキスト"/>
        <xdr:cNvSpPr txBox="1"/>
      </xdr:nvSpPr>
      <xdr:spPr>
        <a:xfrm>
          <a:off x="16598900" y="6289040"/>
          <a:ext cx="762000" cy="2584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163576</xdr:rowOff>
    </xdr:to>
    <xdr:cxnSp>
      <xdr:nvCxnSpPr>
        <xdr:cNvPr id="308" name="直線コネクタ 307"/>
        <xdr:cNvCxnSpPr/>
      </xdr:nvCxnSpPr>
      <xdr:spPr>
        <a:xfrm flipV="1">
          <a:off x="14782800" y="6285230"/>
          <a:ext cx="889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xdr:nvSpPr>
        <xdr:cNvPr id="310" name="テキスト ボックス 309"/>
        <xdr:cNvSpPr txBox="1"/>
      </xdr:nvSpPr>
      <xdr:spPr>
        <a:xfrm>
          <a:off x="15290800" y="6403340"/>
          <a:ext cx="7366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19558</xdr:rowOff>
    </xdr:to>
    <xdr:cxnSp>
      <xdr:nvCxnSpPr>
        <xdr:cNvPr id="311" name="直線コネクタ 310"/>
        <xdr:cNvCxnSpPr/>
      </xdr:nvCxnSpPr>
      <xdr:spPr>
        <a:xfrm flipV="1">
          <a:off x="13893800" y="6335395"/>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xdr:nvSpPr>
        <xdr:cNvPr id="312" name="フローチャート: 判断 311"/>
        <xdr:cNvSpPr/>
      </xdr:nvSpPr>
      <xdr:spPr>
        <a:xfrm>
          <a:off x="14732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xdr:nvSpPr>
        <xdr:cNvPr id="313" name="テキスト ボックス 312"/>
        <xdr:cNvSpPr txBox="1"/>
      </xdr:nvSpPr>
      <xdr:spPr>
        <a:xfrm>
          <a:off x="14401800" y="638492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37</xdr:row>
      <xdr:rowOff>19558</xdr:rowOff>
    </xdr:to>
    <xdr:cxnSp>
      <xdr:nvCxnSpPr>
        <xdr:cNvPr id="314" name="直線コネクタ 313"/>
        <xdr:cNvCxnSpPr/>
      </xdr:nvCxnSpPr>
      <xdr:spPr>
        <a:xfrm>
          <a:off x="13004800" y="6230620"/>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xdr:nvSpPr>
        <xdr:cNvPr id="315" name="フローチャート: 判断 314"/>
        <xdr:cNvSpPr/>
      </xdr:nvSpPr>
      <xdr:spPr>
        <a:xfrm>
          <a:off x="1384300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xdr:nvSpPr>
        <xdr:cNvPr id="316" name="テキスト ボックス 315"/>
        <xdr:cNvSpPr txBox="1"/>
      </xdr:nvSpPr>
      <xdr:spPr>
        <a:xfrm>
          <a:off x="13512800" y="60534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xdr:nvSpPr>
        <xdr:cNvPr id="317" name="フローチャート: 判断 316"/>
        <xdr:cNvSpPr/>
      </xdr:nvSpPr>
      <xdr:spPr>
        <a:xfrm>
          <a:off x="12954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xdr:nvSpPr>
        <xdr:cNvPr id="318" name="テキスト ボックス 317"/>
        <xdr:cNvSpPr txBox="1"/>
      </xdr:nvSpPr>
      <xdr:spPr>
        <a:xfrm>
          <a:off x="12623800" y="638492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xdr:nvSpPr>
        <xdr:cNvPr id="319" name="テキスト ボックス 318"/>
        <xdr:cNvSpPr txBox="1"/>
      </xdr:nvSpPr>
      <xdr:spPr>
        <a:xfrm>
          <a:off x="16294100" y="7553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xdr:nvSpPr>
        <xdr:cNvPr id="320" name="テキスト ボックス 319"/>
        <xdr:cNvSpPr txBox="1"/>
      </xdr:nvSpPr>
      <xdr:spPr>
        <a:xfrm>
          <a:off x="15455900" y="7553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xdr:nvSpPr>
        <xdr:cNvPr id="321" name="テキスト ボックス 320"/>
        <xdr:cNvSpPr txBox="1"/>
      </xdr:nvSpPr>
      <xdr:spPr>
        <a:xfrm>
          <a:off x="14566900" y="7553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xdr:nvSpPr>
        <xdr:cNvPr id="322" name="テキスト ボックス 321"/>
        <xdr:cNvSpPr txBox="1"/>
      </xdr:nvSpPr>
      <xdr:spPr>
        <a:xfrm>
          <a:off x="13677900" y="7553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xdr:nvSpPr>
        <xdr:cNvPr id="323" name="テキスト ボックス 322"/>
        <xdr:cNvSpPr txBox="1"/>
      </xdr:nvSpPr>
      <xdr:spPr>
        <a:xfrm>
          <a:off x="12788900" y="7553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xdr:nvSpPr>
        <xdr:cNvPr id="324" name="楕円 323"/>
        <xdr:cNvSpPr/>
      </xdr:nvSpPr>
      <xdr:spPr>
        <a:xfrm>
          <a:off x="164592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xdr:nvSpPr>
        <xdr:cNvPr id="325" name="補助費等該当値テキスト"/>
        <xdr:cNvSpPr txBox="1"/>
      </xdr:nvSpPr>
      <xdr:spPr>
        <a:xfrm>
          <a:off x="16598900" y="610679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xdr:nvSpPr>
        <xdr:cNvPr id="326" name="楕円 325"/>
        <xdr:cNvSpPr/>
      </xdr:nvSpPr>
      <xdr:spPr>
        <a:xfrm>
          <a:off x="15621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xdr:nvSpPr>
        <xdr:cNvPr id="327" name="テキスト ボックス 326"/>
        <xdr:cNvSpPr txBox="1"/>
      </xdr:nvSpPr>
      <xdr:spPr>
        <a:xfrm>
          <a:off x="15290800" y="6003290"/>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xdr:nvSpPr>
        <xdr:cNvPr id="328" name="楕円 327"/>
        <xdr:cNvSpPr/>
      </xdr:nvSpPr>
      <xdr:spPr>
        <a:xfrm>
          <a:off x="147320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xdr:nvSpPr>
        <xdr:cNvPr id="329" name="テキスト ボックス 328"/>
        <xdr:cNvSpPr txBox="1"/>
      </xdr:nvSpPr>
      <xdr:spPr>
        <a:xfrm>
          <a:off x="14401800" y="60534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xdr:nvSpPr>
        <xdr:cNvPr id="330" name="楕円 329"/>
        <xdr:cNvSpPr/>
      </xdr:nvSpPr>
      <xdr:spPr>
        <a:xfrm>
          <a:off x="13843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xdr:nvSpPr>
        <xdr:cNvPr id="331" name="テキスト ボックス 330"/>
        <xdr:cNvSpPr txBox="1"/>
      </xdr:nvSpPr>
      <xdr:spPr>
        <a:xfrm>
          <a:off x="13512800" y="639826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xdr:nvSpPr>
        <xdr:cNvPr id="332" name="楕円 331"/>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xdr:nvSpPr>
        <xdr:cNvPr id="333" name="テキスト ボックス 332"/>
        <xdr:cNvSpPr txBox="1"/>
      </xdr:nvSpPr>
      <xdr:spPr>
        <a:xfrm>
          <a:off x="12623800" y="594868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196850</xdr:colOff>
      <xdr:row>67</xdr:row>
      <xdr:rowOff>133350</xdr:rowOff>
    </xdr:from>
    <xdr:to>
      <xdr:col>34</xdr:col>
      <xdr:colOff>120650</xdr:colOff>
      <xdr:row>69</xdr:row>
      <xdr:rowOff>44450</xdr:rowOff>
    </xdr:to>
    <xdr:sp>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196850</xdr:colOff>
      <xdr:row>68</xdr:row>
      <xdr:rowOff>152400</xdr:rowOff>
    </xdr:from>
    <xdr:to>
      <xdr:col>34</xdr:col>
      <xdr:colOff>120650</xdr:colOff>
      <xdr:row>70</xdr:row>
      <xdr:rowOff>63500</xdr:rowOff>
    </xdr:to>
    <xdr:sp>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68</xdr:row>
      <xdr:rowOff>152400</xdr:rowOff>
    </xdr:from>
    <xdr:to>
      <xdr:col>42</xdr:col>
      <xdr:colOff>82550</xdr:colOff>
      <xdr:row>70</xdr:row>
      <xdr:rowOff>63500</xdr:rowOff>
    </xdr:to>
    <xdr:sp>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68</xdr:row>
      <xdr:rowOff>152400</xdr:rowOff>
    </xdr:from>
    <xdr:to>
      <xdr:col>51</xdr:col>
      <xdr:colOff>22225</xdr:colOff>
      <xdr:row>70</xdr:row>
      <xdr:rowOff>63500</xdr:rowOff>
    </xdr:to>
    <xdr:sp>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15875</xdr:colOff>
      <xdr:row>72</xdr:row>
      <xdr:rowOff>101600</xdr:rowOff>
    </xdr:from>
    <xdr:to>
      <xdr:col>54</xdr:col>
      <xdr:colOff>95250</xdr:colOff>
      <xdr:row>83</xdr:row>
      <xdr:rowOff>120650</xdr:rowOff>
    </xdr:to>
    <xdr:sp>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公債費について、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ポイント下がった</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公園緑地</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事業といった過去の起債が完済となり、地方債現在高が減っていることや新規発行が抑えられていることが考えられる。</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農水産物流通・加工・観光拠点施設整備事業の償還も始まる</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ことにより上昇する見込みのため、投資事業の削減に努め、新規発行の抑制を図るなど、償還額の平準化及び公債費の上昇が急激にならないよう努めていく。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xdr:nvSpPr>
        <xdr:cNvPr id="345" name="テキスト ボックス 344"/>
        <xdr:cNvSpPr txBox="1"/>
      </xdr:nvSpPr>
      <xdr:spPr>
        <a:xfrm>
          <a:off x="723900" y="11938000"/>
          <a:ext cx="2984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xdr:nvSpPr>
        <xdr:cNvPr id="347" name="テキスト ボックス 346"/>
        <xdr:cNvSpPr txBox="1"/>
      </xdr:nvSpPr>
      <xdr:spPr>
        <a:xfrm>
          <a:off x="254000" y="14272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xdr:nvSpPr>
        <xdr:cNvPr id="349" name="テキスト ボックス 348"/>
        <xdr:cNvSpPr txBox="1"/>
      </xdr:nvSpPr>
      <xdr:spPr>
        <a:xfrm>
          <a:off x="254000" y="138150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xdr:nvSpPr>
        <xdr:cNvPr id="351" name="テキスト ボックス 350"/>
        <xdr:cNvSpPr txBox="1"/>
      </xdr:nvSpPr>
      <xdr:spPr>
        <a:xfrm>
          <a:off x="254000" y="133578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xdr:nvSpPr>
        <xdr:cNvPr id="353" name="テキスト ボックス 352"/>
        <xdr:cNvSpPr txBox="1"/>
      </xdr:nvSpPr>
      <xdr:spPr>
        <a:xfrm>
          <a:off x="254000" y="129006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xdr:nvSpPr>
        <xdr:cNvPr id="355" name="テキスト ボックス 354"/>
        <xdr:cNvSpPr txBox="1"/>
      </xdr:nvSpPr>
      <xdr:spPr>
        <a:xfrm>
          <a:off x="254000" y="124434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xdr:nvCxnSpPr>
        <xdr:cNvPr id="358" name="直線コネクタ 357"/>
        <xdr:cNvCxnSpPr/>
      </xdr:nvCxnSpPr>
      <xdr:spPr>
        <a:xfrm flipV="1">
          <a:off x="4826000" y="127914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xdr:nvSpPr>
        <xdr:cNvPr id="359" name="公債費最小値テキスト"/>
        <xdr:cNvSpPr txBox="1"/>
      </xdr:nvSpPr>
      <xdr:spPr>
        <a:xfrm>
          <a:off x="4914900" y="1372362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xdr:nvCxnSpPr>
        <xdr:cNvPr id="360" name="直線コネクタ 359"/>
        <xdr:cNvCxnSpPr/>
      </xdr:nvCxnSpPr>
      <xdr:spPr>
        <a:xfrm>
          <a:off x="4737100" y="1375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xdr:nvSpPr>
        <xdr:cNvPr id="361" name="公債費最大値テキスト"/>
        <xdr:cNvSpPr txBox="1"/>
      </xdr:nvSpPr>
      <xdr:spPr>
        <a:xfrm>
          <a:off x="4914900" y="1253490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51563</xdr:rowOff>
    </xdr:to>
    <xdr:cxnSp>
      <xdr:nvCxnSpPr>
        <xdr:cNvPr id="363" name="直線コネクタ 362"/>
        <xdr:cNvCxnSpPr/>
      </xdr:nvCxnSpPr>
      <xdr:spPr>
        <a:xfrm flipV="1">
          <a:off x="3987800" y="132207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xdr:nvSpPr>
        <xdr:cNvPr id="364" name="公債費平均値テキスト"/>
        <xdr:cNvSpPr txBox="1"/>
      </xdr:nvSpPr>
      <xdr:spPr>
        <a:xfrm>
          <a:off x="4914900" y="12987655"/>
          <a:ext cx="762000"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xdr:nvSpPr>
        <xdr:cNvPr id="365" name="フローチャート: 判断 364"/>
        <xdr:cNvSpPr/>
      </xdr:nvSpPr>
      <xdr:spPr>
        <a:xfrm>
          <a:off x="47752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83565</xdr:rowOff>
    </xdr:to>
    <xdr:cxnSp>
      <xdr:nvCxnSpPr>
        <xdr:cNvPr id="366" name="直線コネクタ 365"/>
        <xdr:cNvCxnSpPr/>
      </xdr:nvCxnSpPr>
      <xdr:spPr>
        <a:xfrm flipV="1">
          <a:off x="3098800" y="13253085"/>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xdr:nvSpPr>
        <xdr:cNvPr id="368" name="テキスト ボックス 367"/>
        <xdr:cNvSpPr txBox="1"/>
      </xdr:nvSpPr>
      <xdr:spPr>
        <a:xfrm>
          <a:off x="3606800" y="12920980"/>
          <a:ext cx="7366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88137</xdr:rowOff>
    </xdr:to>
    <xdr:cxnSp>
      <xdr:nvCxnSpPr>
        <xdr:cNvPr id="369" name="直線コネクタ 368"/>
        <xdr:cNvCxnSpPr/>
      </xdr:nvCxnSpPr>
      <xdr:spPr>
        <a:xfrm flipV="1">
          <a:off x="2209800" y="13284835"/>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xdr:nvSpPr>
        <xdr:cNvPr id="370" name="フローチャート: 判断 369"/>
        <xdr:cNvSpPr/>
      </xdr:nvSpPr>
      <xdr:spPr>
        <a:xfrm>
          <a:off x="3048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xdr:nvSpPr>
        <xdr:cNvPr id="371" name="テキスト ボックス 370"/>
        <xdr:cNvSpPr txBox="1"/>
      </xdr:nvSpPr>
      <xdr:spPr>
        <a:xfrm>
          <a:off x="2717800" y="129298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88137</xdr:rowOff>
    </xdr:to>
    <xdr:cxnSp>
      <xdr:nvCxnSpPr>
        <xdr:cNvPr id="372" name="直線コネクタ 371"/>
        <xdr:cNvCxnSpPr/>
      </xdr:nvCxnSpPr>
      <xdr:spPr>
        <a:xfrm>
          <a:off x="1320800" y="132575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xdr:nvSpPr>
        <xdr:cNvPr id="373" name="フローチャート: 判断 372"/>
        <xdr:cNvSpPr/>
      </xdr:nvSpPr>
      <xdr:spPr>
        <a:xfrm>
          <a:off x="2159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xdr:nvSpPr>
        <xdr:cNvPr id="374" name="テキスト ボックス 373"/>
        <xdr:cNvSpPr txBox="1"/>
      </xdr:nvSpPr>
      <xdr:spPr>
        <a:xfrm>
          <a:off x="1828800" y="129298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xdr:nvSpPr>
        <xdr:cNvPr id="375" name="フローチャート: 判断 374"/>
        <xdr:cNvSpPr/>
      </xdr:nvSpPr>
      <xdr:spPr>
        <a:xfrm>
          <a:off x="1270000" y="1316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xdr:nvSpPr>
        <xdr:cNvPr id="376" name="テキスト ボックス 375"/>
        <xdr:cNvSpPr txBox="1"/>
      </xdr:nvSpPr>
      <xdr:spPr>
        <a:xfrm>
          <a:off x="939800" y="1293431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xdr:nvSpPr>
        <xdr:cNvPr id="377" name="テキスト ボックス 376"/>
        <xdr:cNvSpPr txBox="1"/>
      </xdr:nvSpPr>
      <xdr:spPr>
        <a:xfrm>
          <a:off x="4610100" y="14411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xdr:nvSpPr>
        <xdr:cNvPr id="378" name="テキスト ボックス 377"/>
        <xdr:cNvSpPr txBox="1"/>
      </xdr:nvSpPr>
      <xdr:spPr>
        <a:xfrm>
          <a:off x="3771900" y="14411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xdr:nvSpPr>
        <xdr:cNvPr id="379" name="テキスト ボックス 378"/>
        <xdr:cNvSpPr txBox="1"/>
      </xdr:nvSpPr>
      <xdr:spPr>
        <a:xfrm>
          <a:off x="2882900" y="14411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xdr:nvSpPr>
        <xdr:cNvPr id="380" name="テキスト ボックス 379"/>
        <xdr:cNvSpPr txBox="1"/>
      </xdr:nvSpPr>
      <xdr:spPr>
        <a:xfrm>
          <a:off x="1993900" y="14411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xdr:nvSpPr>
        <xdr:cNvPr id="381" name="テキスト ボックス 380"/>
        <xdr:cNvSpPr txBox="1"/>
      </xdr:nvSpPr>
      <xdr:spPr>
        <a:xfrm>
          <a:off x="1104900" y="14411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xdr:nvSpPr>
        <xdr:cNvPr id="382" name="楕円 381"/>
        <xdr:cNvSpPr/>
      </xdr:nvSpPr>
      <xdr:spPr>
        <a:xfrm>
          <a:off x="47752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112285</xdr:rowOff>
    </xdr:from>
    <xdr:ext cx="762000" cy="259045"/>
    <xdr:sp>
      <xdr:nvSpPr>
        <xdr:cNvPr id="383" name="公債費該当値テキスト"/>
        <xdr:cNvSpPr txBox="1"/>
      </xdr:nvSpPr>
      <xdr:spPr>
        <a:xfrm>
          <a:off x="4914900" y="1314196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xdr:nvSpPr>
        <xdr:cNvPr id="384" name="楕円 383"/>
        <xdr:cNvSpPr/>
      </xdr:nvSpPr>
      <xdr:spPr>
        <a:xfrm>
          <a:off x="39370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87140</xdr:rowOff>
    </xdr:from>
    <xdr:ext cx="736600" cy="259045"/>
    <xdr:sp>
      <xdr:nvSpPr>
        <xdr:cNvPr id="385" name="テキスト ボックス 384"/>
        <xdr:cNvSpPr txBox="1"/>
      </xdr:nvSpPr>
      <xdr:spPr>
        <a:xfrm>
          <a:off x="3606800" y="13288645"/>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xdr:nvSpPr>
        <xdr:cNvPr id="386" name="楕円 385"/>
        <xdr:cNvSpPr/>
      </xdr:nvSpPr>
      <xdr:spPr>
        <a:xfrm>
          <a:off x="30480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xdr:nvSpPr>
        <xdr:cNvPr id="387" name="テキスト ボックス 386"/>
        <xdr:cNvSpPr txBox="1"/>
      </xdr:nvSpPr>
      <xdr:spPr>
        <a:xfrm>
          <a:off x="2717800" y="1332039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xdr:nvSpPr>
        <xdr:cNvPr id="388" name="楕円 387"/>
        <xdr:cNvSpPr/>
      </xdr:nvSpPr>
      <xdr:spPr>
        <a:xfrm>
          <a:off x="21590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xdr:nvSpPr>
        <xdr:cNvPr id="389" name="テキスト ボックス 388"/>
        <xdr:cNvSpPr txBox="1"/>
      </xdr:nvSpPr>
      <xdr:spPr>
        <a:xfrm>
          <a:off x="1828800" y="1332484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xdr:nvSpPr>
        <xdr:cNvPr id="390" name="楕円 389"/>
        <xdr:cNvSpPr/>
      </xdr:nvSpPr>
      <xdr:spPr>
        <a:xfrm>
          <a:off x="1270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xdr:nvSpPr>
        <xdr:cNvPr id="391" name="テキスト ボックス 390"/>
        <xdr:cNvSpPr txBox="1"/>
      </xdr:nvSpPr>
      <xdr:spPr>
        <a:xfrm>
          <a:off x="939800" y="1329309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79375</xdr:colOff>
      <xdr:row>67</xdr:row>
      <xdr:rowOff>133350</xdr:rowOff>
    </xdr:from>
    <xdr:to>
      <xdr:col>93</xdr:col>
      <xdr:colOff>3175</xdr:colOff>
      <xdr:row>69</xdr:row>
      <xdr:rowOff>44450</xdr:rowOff>
    </xdr:to>
    <xdr:sp>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79375</xdr:colOff>
      <xdr:row>68</xdr:row>
      <xdr:rowOff>152400</xdr:rowOff>
    </xdr:from>
    <xdr:to>
      <xdr:col>93</xdr:col>
      <xdr:colOff>3175</xdr:colOff>
      <xdr:row>70</xdr:row>
      <xdr:rowOff>63500</xdr:rowOff>
    </xdr:to>
    <xdr:sp>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68</xdr:row>
      <xdr:rowOff>152400</xdr:rowOff>
    </xdr:from>
    <xdr:to>
      <xdr:col>100</xdr:col>
      <xdr:colOff>165100</xdr:colOff>
      <xdr:row>70</xdr:row>
      <xdr:rowOff>63500</xdr:rowOff>
    </xdr:to>
    <xdr:sp>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68</xdr:row>
      <xdr:rowOff>152400</xdr:rowOff>
    </xdr:from>
    <xdr:to>
      <xdr:col>109</xdr:col>
      <xdr:colOff>104775</xdr:colOff>
      <xdr:row>70</xdr:row>
      <xdr:rowOff>63500</xdr:rowOff>
    </xdr:to>
    <xdr:sp>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endParaRPr kumimoji="1" lang="ja-JP" altLang="en-US" sz="11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98425</xdr:colOff>
      <xdr:row>72</xdr:row>
      <xdr:rowOff>101600</xdr:rowOff>
    </xdr:from>
    <xdr:to>
      <xdr:col>112</xdr:col>
      <xdr:colOff>177800</xdr:colOff>
      <xdr:row>83</xdr:row>
      <xdr:rowOff>120650</xdr:rowOff>
    </xdr:to>
    <xdr:sp>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公債費以外で経常収支比率をみると、令和２年度は令和元年度より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ポイント下がっている。これは、前年度から引き続き行っている内部努力による経費削減の効果が表れていると思われる。類似団体より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ポイント下回っており、全国平均及び県平均も下回っていることから、今後も内部努力による経費削減を継続し、経常収支比率を安定化に努めていく。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xdr:nvSpPr>
        <xdr:cNvPr id="403" name="テキスト ボックス 402"/>
        <xdr:cNvSpPr txBox="1"/>
      </xdr:nvSpPr>
      <xdr:spPr>
        <a:xfrm>
          <a:off x="12407900" y="11938000"/>
          <a:ext cx="2984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xdr:nvSpPr>
        <xdr:cNvPr id="405" name="テキスト ボックス 404"/>
        <xdr:cNvSpPr txBox="1"/>
      </xdr:nvSpPr>
      <xdr:spPr>
        <a:xfrm>
          <a:off x="11938000" y="14272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xdr:nvSpPr>
        <xdr:cNvPr id="407" name="テキスト ボックス 406"/>
        <xdr:cNvSpPr txBox="1"/>
      </xdr:nvSpPr>
      <xdr:spPr>
        <a:xfrm>
          <a:off x="11938000" y="138150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xdr:nvSpPr>
        <xdr:cNvPr id="409" name="テキスト ボックス 408"/>
        <xdr:cNvSpPr txBox="1"/>
      </xdr:nvSpPr>
      <xdr:spPr>
        <a:xfrm>
          <a:off x="11938000" y="133578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xdr:nvSpPr>
        <xdr:cNvPr id="411" name="テキスト ボックス 410"/>
        <xdr:cNvSpPr txBox="1"/>
      </xdr:nvSpPr>
      <xdr:spPr>
        <a:xfrm>
          <a:off x="11938000" y="129006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xdr:nvSpPr>
        <xdr:cNvPr id="413" name="テキスト ボックス 412"/>
        <xdr:cNvSpPr txBox="1"/>
      </xdr:nvSpPr>
      <xdr:spPr>
        <a:xfrm>
          <a:off x="11938000" y="124434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xdr:nvSpPr>
        <xdr:cNvPr id="415" name="テキスト ボックス 414"/>
        <xdr:cNvSpPr txBox="1"/>
      </xdr:nvSpPr>
      <xdr:spPr>
        <a:xfrm>
          <a:off x="11938000" y="11986260"/>
          <a:ext cx="508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xdr:nvCxnSpPr>
        <xdr:cNvPr id="417" name="直線コネクタ 416"/>
        <xdr:cNvCxnSpPr/>
      </xdr:nvCxnSpPr>
      <xdr:spPr>
        <a:xfrm flipV="1">
          <a:off x="16510000" y="12667615"/>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xdr:nvSpPr>
        <xdr:cNvPr id="418" name="公債費以外最小値テキスト"/>
        <xdr:cNvSpPr txBox="1"/>
      </xdr:nvSpPr>
      <xdr:spPr>
        <a:xfrm>
          <a:off x="16598900" y="1387411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xdr:nvCxnSpPr>
        <xdr:cNvPr id="419" name="直線コネクタ 418"/>
        <xdr:cNvCxnSpPr/>
      </xdr:nvCxnSpPr>
      <xdr:spPr>
        <a:xfrm>
          <a:off x="16421100" y="1390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xdr:nvSpPr>
        <xdr:cNvPr id="420" name="公債費以外最大値テキスト"/>
        <xdr:cNvSpPr txBox="1"/>
      </xdr:nvSpPr>
      <xdr:spPr>
        <a:xfrm>
          <a:off x="16598900" y="1241107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xdr:nvCxnSpPr>
        <xdr:cNvPr id="421" name="直線コネクタ 420"/>
        <xdr:cNvCxnSpPr/>
      </xdr:nvCxnSpPr>
      <xdr:spPr>
        <a:xfrm>
          <a:off x="16421100" y="12667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131572</xdr:rowOff>
    </xdr:to>
    <xdr:cxnSp>
      <xdr:nvCxnSpPr>
        <xdr:cNvPr id="422" name="直線コネクタ 421"/>
        <xdr:cNvCxnSpPr/>
      </xdr:nvCxnSpPr>
      <xdr:spPr>
        <a:xfrm flipV="1">
          <a:off x="15671800" y="13088620"/>
          <a:ext cx="8382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xdr:nvSpPr>
        <xdr:cNvPr id="423" name="公債費以外平均値テキスト"/>
        <xdr:cNvSpPr txBox="1"/>
      </xdr:nvSpPr>
      <xdr:spPr>
        <a:xfrm>
          <a:off x="16598900" y="13297535"/>
          <a:ext cx="762000"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xdr:nvSpPr>
        <xdr:cNvPr id="424" name="フローチャート: 判断 423"/>
        <xdr:cNvSpPr/>
      </xdr:nvSpPr>
      <xdr:spPr>
        <a:xfrm>
          <a:off x="164592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76</xdr:row>
      <xdr:rowOff>131572</xdr:rowOff>
    </xdr:to>
    <xdr:cxnSp>
      <xdr:nvCxnSpPr>
        <xdr:cNvPr id="425" name="直線コネクタ 424"/>
        <xdr:cNvCxnSpPr/>
      </xdr:nvCxnSpPr>
      <xdr:spPr>
        <a:xfrm>
          <a:off x="14782800" y="13147675"/>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xdr:nvSpPr>
        <xdr:cNvPr id="426" name="フローチャート: 判断 425"/>
        <xdr:cNvSpPr/>
      </xdr:nvSpPr>
      <xdr:spPr>
        <a:xfrm>
          <a:off x="156210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xdr:nvSpPr>
        <xdr:cNvPr id="427" name="テキスト ボックス 426"/>
        <xdr:cNvSpPr txBox="1"/>
      </xdr:nvSpPr>
      <xdr:spPr>
        <a:xfrm>
          <a:off x="15290800" y="13444220"/>
          <a:ext cx="7366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78</xdr:row>
      <xdr:rowOff>12700</xdr:rowOff>
    </xdr:to>
    <xdr:cxnSp>
      <xdr:nvCxnSpPr>
        <xdr:cNvPr id="428" name="直線コネクタ 427"/>
        <xdr:cNvCxnSpPr/>
      </xdr:nvCxnSpPr>
      <xdr:spPr>
        <a:xfrm flipV="1">
          <a:off x="13893800" y="1314767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xdr:nvSpPr>
        <xdr:cNvPr id="429" name="フローチャート: 判断 428"/>
        <xdr:cNvSpPr/>
      </xdr:nvSpPr>
      <xdr:spPr>
        <a:xfrm>
          <a:off x="14732000" y="1332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xdr:nvSpPr>
        <xdr:cNvPr id="430" name="テキスト ボックス 429"/>
        <xdr:cNvSpPr txBox="1"/>
      </xdr:nvSpPr>
      <xdr:spPr>
        <a:xfrm>
          <a:off x="14401800" y="1341628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78</xdr:row>
      <xdr:rowOff>12700</xdr:rowOff>
    </xdr:to>
    <xdr:cxnSp>
      <xdr:nvCxnSpPr>
        <xdr:cNvPr id="431" name="直線コネクタ 430"/>
        <xdr:cNvCxnSpPr/>
      </xdr:nvCxnSpPr>
      <xdr:spPr>
        <a:xfrm>
          <a:off x="13004800" y="1325308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xdr:nvSpPr>
        <xdr:cNvPr id="432" name="フローチャート: 判断 431"/>
        <xdr:cNvSpPr/>
      </xdr:nvSpPr>
      <xdr:spPr>
        <a:xfrm>
          <a:off x="13843000" y="133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xdr:nvSpPr>
        <xdr:cNvPr id="433" name="テキスト ボックス 432"/>
        <xdr:cNvSpPr txBox="1"/>
      </xdr:nvSpPr>
      <xdr:spPr>
        <a:xfrm>
          <a:off x="13512800" y="1308100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xdr:nvSpPr>
        <xdr:cNvPr id="434" name="フローチャート: 判断 433"/>
        <xdr:cNvSpPr/>
      </xdr:nvSpPr>
      <xdr:spPr>
        <a:xfrm>
          <a:off x="12954000" y="1330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xdr:nvSpPr>
        <xdr:cNvPr id="435" name="テキスト ボックス 434"/>
        <xdr:cNvSpPr txBox="1"/>
      </xdr:nvSpPr>
      <xdr:spPr>
        <a:xfrm>
          <a:off x="12623800" y="1339342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xdr:nvSpPr>
        <xdr:cNvPr id="436" name="テキスト ボックス 435"/>
        <xdr:cNvSpPr txBox="1"/>
      </xdr:nvSpPr>
      <xdr:spPr>
        <a:xfrm>
          <a:off x="16294100" y="14411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xdr:nvSpPr>
        <xdr:cNvPr id="437" name="テキスト ボックス 436"/>
        <xdr:cNvSpPr txBox="1"/>
      </xdr:nvSpPr>
      <xdr:spPr>
        <a:xfrm>
          <a:off x="15455900" y="14411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xdr:nvSpPr>
        <xdr:cNvPr id="438" name="テキスト ボックス 437"/>
        <xdr:cNvSpPr txBox="1"/>
      </xdr:nvSpPr>
      <xdr:spPr>
        <a:xfrm>
          <a:off x="14566900" y="14411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xdr:nvSpPr>
        <xdr:cNvPr id="439" name="テキスト ボックス 438"/>
        <xdr:cNvSpPr txBox="1"/>
      </xdr:nvSpPr>
      <xdr:spPr>
        <a:xfrm>
          <a:off x="13677900" y="14411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xdr:nvSpPr>
        <xdr:cNvPr id="440" name="テキスト ボックス 439"/>
        <xdr:cNvSpPr txBox="1"/>
      </xdr:nvSpPr>
      <xdr:spPr>
        <a:xfrm>
          <a:off x="12788900" y="144119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xdr:nvSpPr>
        <xdr:cNvPr id="441" name="楕円 440"/>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xdr:nvSpPr>
        <xdr:cNvPr id="442" name="公債費以外該当値テキスト"/>
        <xdr:cNvSpPr txBox="1"/>
      </xdr:nvSpPr>
      <xdr:spPr>
        <a:xfrm>
          <a:off x="16598900" y="1288288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xdr:nvSpPr>
        <xdr:cNvPr id="443" name="楕円 442"/>
        <xdr:cNvSpPr/>
      </xdr:nvSpPr>
      <xdr:spPr>
        <a:xfrm>
          <a:off x="156210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xdr:nvSpPr>
        <xdr:cNvPr id="444" name="テキスト ボックス 443"/>
        <xdr:cNvSpPr txBox="1"/>
      </xdr:nvSpPr>
      <xdr:spPr>
        <a:xfrm>
          <a:off x="15290800" y="12879705"/>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xdr:nvSpPr>
        <xdr:cNvPr id="445" name="楕円 444"/>
        <xdr:cNvSpPr/>
      </xdr:nvSpPr>
      <xdr:spPr>
        <a:xfrm>
          <a:off x="147320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xdr:nvSpPr>
        <xdr:cNvPr id="446" name="テキスト ボックス 445"/>
        <xdr:cNvSpPr txBox="1"/>
      </xdr:nvSpPr>
      <xdr:spPr>
        <a:xfrm>
          <a:off x="14401800" y="1286573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xdr:nvSpPr>
        <xdr:cNvPr id="447" name="楕円 446"/>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xdr:nvSpPr>
        <xdr:cNvPr id="448" name="テキスト ボックス 447"/>
        <xdr:cNvSpPr txBox="1"/>
      </xdr:nvSpPr>
      <xdr:spPr>
        <a:xfrm>
          <a:off x="13512800" y="134213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xdr:nvSpPr>
        <xdr:cNvPr id="449" name="楕円 448"/>
        <xdr:cNvSpPr/>
      </xdr:nvSpPr>
      <xdr:spPr>
        <a:xfrm>
          <a:off x="129540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xdr:nvSpPr>
        <xdr:cNvPr id="450" name="テキスト ボックス 449"/>
        <xdr:cNvSpPr txBox="1"/>
      </xdr:nvSpPr>
      <xdr:spPr>
        <a:xfrm>
          <a:off x="12623800" y="1297114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xdr:cNvGraphicFramePr/>
      </xdr:nvGraphicFramePr>
      <xdr:xfrm>
        <a:off x="1219200" y="9344025"/>
        <a:ext cx="5276850" cy="29146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xdr:nvSpPr>
        <xdr:cNvPr id="4" name="団体名称ボックス1"/>
        <xdr:cNvSpPr/>
      </xdr:nvSpPr>
      <xdr:spPr>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1" charset="-128"/>
              <a:ea typeface="ＭＳ ゴシック" panose="020B0609070205080204" pitchFamily="1" charset="-128"/>
            </a:rPr>
            <a:t>沖縄県西原町</a:t>
          </a:r>
          <a:endParaRPr kumimoji="1" lang="ja-JP" altLang="en-US" sz="1250" b="1">
            <a:solidFill>
              <a:srgbClr val="FFFFFF"/>
            </a:solidFill>
            <a:latin typeface="ＭＳ ゴシック" panose="020B0609070205080204" pitchFamily="1" charset="-128"/>
            <a:ea typeface="ＭＳ ゴシック" panose="020B0609070205080204" pitchFamily="1" charset="-128"/>
          </a:endParaRPr>
        </a:p>
      </xdr:txBody>
    </xdr:sp>
    <xdr:clientData/>
  </xdr:twoCellAnchor>
  <xdr:twoCellAnchor>
    <xdr:from>
      <xdr:col>39</xdr:col>
      <xdr:colOff>1066800</xdr:colOff>
      <xdr:row>0</xdr:row>
      <xdr:rowOff>0</xdr:rowOff>
    </xdr:from>
    <xdr:to>
      <xdr:col>41</xdr:col>
      <xdr:colOff>501650</xdr:colOff>
      <xdr:row>2</xdr:row>
      <xdr:rowOff>38100</xdr:rowOff>
    </xdr:to>
    <xdr:sp>
      <xdr:nvSpPr>
        <xdr:cNvPr id="7" name="正方形/長方形 6"/>
        <xdr:cNvSpPr/>
      </xdr:nvSpPr>
      <xdr:spPr>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xdr:nvSpPr>
        <xdr:cNvPr id="8" name="正方形/長方形 7"/>
        <xdr:cNvSpPr/>
      </xdr:nvSpPr>
      <xdr:spPr>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xdr:nvSpPr>
        <xdr:cNvPr id="9" name="正方形/長方形 8"/>
        <xdr:cNvSpPr/>
      </xdr:nvSpPr>
      <xdr:spPr>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1" charset="-128"/>
              <a:ea typeface="ＭＳ ゴシック" panose="020B0609070205080204" pitchFamily="1" charset="-128"/>
            </a:rPr>
            <a:t>令和</a:t>
          </a:r>
          <a:r>
            <a:rPr kumimoji="1" lang="en-US" altLang="ja-JP" sz="1250" b="1">
              <a:solidFill>
                <a:srgbClr val="FFFFFF"/>
              </a:solidFill>
              <a:latin typeface="ＭＳ ゴシック" panose="020B0609070205080204" pitchFamily="1" charset="-128"/>
              <a:ea typeface="ＭＳ ゴシック" panose="020B0609070205080204" pitchFamily="1" charset="-128"/>
            </a:rPr>
            <a:t>2</a:t>
          </a:r>
          <a:r>
            <a:rPr kumimoji="1" lang="ja-JP" altLang="en-US" sz="1250" b="1">
              <a:solidFill>
                <a:srgbClr val="FFFFFF"/>
              </a:solidFill>
              <a:latin typeface="ＭＳ ゴシック" panose="020B0609070205080204" pitchFamily="1" charset="-128"/>
              <a:ea typeface="ＭＳ ゴシック" panose="020B0609070205080204" pitchFamily="1" charset="-128"/>
            </a:rPr>
            <a:t>年度</a:t>
          </a:r>
          <a:endParaRPr kumimoji="1" lang="ja-JP" altLang="en-US" sz="1250" b="1">
            <a:solidFill>
              <a:srgbClr val="FFFFFF"/>
            </a:solidFill>
            <a:latin typeface="ＭＳ ゴシック" panose="020B0609070205080204" pitchFamily="1" charset="-128"/>
            <a:ea typeface="ＭＳ ゴシック" panose="020B0609070205080204" pitchFamily="1" charset="-128"/>
          </a:endParaRPr>
        </a:p>
      </xdr:txBody>
    </xdr:sp>
    <xdr:clientData/>
  </xdr:twoCellAnchor>
  <xdr:twoCellAnchor>
    <xdr:from>
      <xdr:col>11</xdr:col>
      <xdr:colOff>63500</xdr:colOff>
      <xdr:row>63</xdr:row>
      <xdr:rowOff>28575</xdr:rowOff>
    </xdr:from>
    <xdr:to>
      <xdr:col>33</xdr:col>
      <xdr:colOff>114300</xdr:colOff>
      <xdr:row>64</xdr:row>
      <xdr:rowOff>111125</xdr:rowOff>
    </xdr:to>
    <xdr:sp>
      <xdr:nvSpPr>
        <xdr:cNvPr id="10" name="角丸四角形 9"/>
        <xdr:cNvSpPr/>
      </xdr:nvSpPr>
      <xdr:spPr>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endParaRPr kumimoji="1" lang="ja-JP" altLang="en-US" sz="1100">
            <a:solidFill>
              <a:srgbClr val="000000"/>
            </a:solidFill>
            <a:ea typeface="ＭＳ Ｐゴシック" panose="020B0600070205080204" pitchFamily="50" charset="-128"/>
          </a:endParaRPr>
        </a:p>
      </xdr:txBody>
    </xdr:sp>
    <xdr:clientData/>
  </xdr:twoCellAnchor>
  <xdr:twoCellAnchor>
    <xdr:from>
      <xdr:col>12</xdr:col>
      <xdr:colOff>127000</xdr:colOff>
      <xdr:row>63</xdr:row>
      <xdr:rowOff>155575</xdr:rowOff>
    </xdr:from>
    <xdr:to>
      <xdr:col>14</xdr:col>
      <xdr:colOff>38100</xdr:colOff>
      <xdr:row>63</xdr:row>
      <xdr:rowOff>155575</xdr:rowOff>
    </xdr:to>
    <xdr:cxnSp>
      <xdr:nvCxnSpPr>
        <xdr:cNvPr id="12" name="直線コネクタ 11"/>
        <xdr:cNvCxnSpPr/>
      </xdr:nvCxnSpPr>
      <xdr:spPr>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endParaRPr kumimoji="1" lang="ja-JP" altLang="en-US" sz="1100">
            <a:solidFill>
              <a:srgbClr val="000000"/>
            </a:solidFill>
            <a:ea typeface="ＭＳ Ｐゴシック" panose="020B0600070205080204" pitchFamily="50" charset="-128"/>
          </a:endParaRPr>
        </a:p>
      </xdr:txBody>
    </xdr:sp>
    <xdr:clientData/>
  </xdr:twoCellAnchor>
  <xdr:twoCellAnchor>
    <xdr:from>
      <xdr:col>11</xdr:col>
      <xdr:colOff>63500</xdr:colOff>
      <xdr:row>6</xdr:row>
      <xdr:rowOff>3175</xdr:rowOff>
    </xdr:from>
    <xdr:to>
      <xdr:col>33</xdr:col>
      <xdr:colOff>114300</xdr:colOff>
      <xdr:row>7</xdr:row>
      <xdr:rowOff>85725</xdr:rowOff>
    </xdr:to>
    <xdr:sp>
      <xdr:nvSpPr>
        <xdr:cNvPr id="16" name="正方形/長方形 15"/>
        <xdr:cNvSpPr/>
      </xdr:nvSpPr>
      <xdr:spPr>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127000</xdr:colOff>
      <xdr:row>6</xdr:row>
      <xdr:rowOff>3175</xdr:rowOff>
    </xdr:from>
    <xdr:to>
      <xdr:col>7</xdr:col>
      <xdr:colOff>127000</xdr:colOff>
      <xdr:row>12</xdr:row>
      <xdr:rowOff>117475</xdr:rowOff>
    </xdr:to>
    <xdr:sp>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xdr:nvSpPr>
        <xdr:cNvPr id="18" name="正方形/長方形 17"/>
        <xdr:cNvSpPr/>
      </xdr:nvSpPr>
      <xdr:spPr>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endParaRPr kumimoji="1" lang="ja-JP" altLang="en-US" sz="800">
            <a:solidFill>
              <a:srgbClr val="000000"/>
            </a:solidFill>
            <a:ea typeface="ＭＳ Ｐゴシック" panose="020B0600070205080204" pitchFamily="50" charset="-128"/>
          </a:endParaRPr>
        </a:p>
      </xdr:txBody>
    </xdr:sp>
    <xdr:clientData/>
  </xdr:twoCellAnchor>
  <xdr:twoCellAnchor>
    <xdr:from>
      <xdr:col>2</xdr:col>
      <xdr:colOff>76200</xdr:colOff>
      <xdr:row>8</xdr:row>
      <xdr:rowOff>41275</xdr:rowOff>
    </xdr:from>
    <xdr:to>
      <xdr:col>9</xdr:col>
      <xdr:colOff>12700</xdr:colOff>
      <xdr:row>9</xdr:row>
      <xdr:rowOff>123825</xdr:rowOff>
    </xdr:to>
    <xdr:sp>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endParaRPr kumimoji="1" lang="ja-JP" altLang="en-US" sz="800">
            <a:solidFill>
              <a:srgbClr val="000000"/>
            </a:solidFill>
            <a:ea typeface="ＭＳ Ｐゴシック" panose="020B0600070205080204" pitchFamily="50" charset="-128"/>
          </a:endParaRPr>
        </a:p>
      </xdr:txBody>
    </xdr:sp>
    <xdr:clientData/>
  </xdr:twoCellAnchor>
  <xdr:twoCellAnchor>
    <xdr:from>
      <xdr:col>2</xdr:col>
      <xdr:colOff>76200</xdr:colOff>
      <xdr:row>10</xdr:row>
      <xdr:rowOff>3175</xdr:rowOff>
    </xdr:from>
    <xdr:to>
      <xdr:col>9</xdr:col>
      <xdr:colOff>12700</xdr:colOff>
      <xdr:row>13</xdr:row>
      <xdr:rowOff>123825</xdr:rowOff>
    </xdr:to>
    <xdr:sp>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endParaRPr kumimoji="1" lang="ja-JP" altLang="en-US" sz="800">
            <a:solidFill>
              <a:srgbClr val="000000"/>
            </a:solidFill>
            <a:ea typeface="ＭＳ Ｐゴシック" panose="020B0600070205080204" pitchFamily="50" charset="-128"/>
          </a:endParaRPr>
        </a:p>
      </xdr:txBody>
    </xdr:sp>
    <xdr:clientData/>
  </xdr:twoCellAnchor>
  <xdr:twoCellAnchor>
    <xdr:from>
      <xdr:col>1</xdr:col>
      <xdr:colOff>6350</xdr:colOff>
      <xdr:row>7</xdr:row>
      <xdr:rowOff>9525</xdr:rowOff>
    </xdr:from>
    <xdr:to>
      <xdr:col>1</xdr:col>
      <xdr:colOff>177800</xdr:colOff>
      <xdr:row>7</xdr:row>
      <xdr:rowOff>9525</xdr:rowOff>
    </xdr:to>
    <xdr:cxnSp>
      <xdr:nvCxnSpPr>
        <xdr:cNvPr id="21" name="直線コネクタ 20"/>
        <xdr:cNvCxnSpPr/>
      </xdr:nvCxnSpPr>
      <xdr:spPr>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xdr:nvCxnSpPr>
        <xdr:cNvPr id="22" name="直線コネクタ 21"/>
        <xdr:cNvCxnSpPr/>
      </xdr:nvCxnSpPr>
      <xdr:spPr>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xdr:nvCxnSpPr>
        <xdr:cNvPr id="23" name="直線コネクタ 22"/>
        <xdr:cNvCxnSpPr/>
      </xdr:nvCxnSpPr>
      <xdr:spPr>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xdr:nvCxnSpPr>
        <xdr:cNvPr id="24" name="直線コネクタ 23"/>
        <xdr:cNvCxnSpPr/>
      </xdr:nvCxnSpPr>
      <xdr:spPr>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xdr:nvCxnSpPr>
        <xdr:cNvPr id="25" name="直線コネクタ 24"/>
        <xdr:cNvCxnSpPr/>
      </xdr:nvCxnSpPr>
      <xdr:spPr>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xdr:nvSpPr>
        <xdr:cNvPr id="29" name="テキスト ボックス 28"/>
        <xdr:cNvSpPr txBox="1"/>
      </xdr:nvSpPr>
      <xdr:spPr>
        <a:xfrm>
          <a:off x="1676400" y="1270000"/>
          <a:ext cx="41084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xdr:nvCxnSpPr>
        <xdr:cNvPr id="30" name="直線コネクタ 29"/>
        <xdr:cNvCxnSpPr/>
      </xdr:nvCxnSpPr>
      <xdr:spPr>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xdr:nvSpPr>
        <xdr:cNvPr id="31" name="テキスト ボックス 30"/>
        <xdr:cNvSpPr txBox="1"/>
      </xdr:nvSpPr>
      <xdr:spPr>
        <a:xfrm>
          <a:off x="1384300" y="37947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xdr:nvCxnSpPr>
        <xdr:cNvPr id="32" name="直線コネクタ 31"/>
        <xdr:cNvCxnSpPr/>
      </xdr:nvCxnSpPr>
      <xdr:spPr>
        <a:xfrm>
          <a:off x="2159000" y="36099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xdr:nvSpPr>
        <xdr:cNvPr id="33" name="テキスト ボックス 32"/>
        <xdr:cNvSpPr txBox="1"/>
      </xdr:nvSpPr>
      <xdr:spPr>
        <a:xfrm>
          <a:off x="1384300" y="346773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xdr:nvCxnSpPr>
        <xdr:cNvPr id="34" name="直線コネクタ 33"/>
        <xdr:cNvCxnSpPr/>
      </xdr:nvCxnSpPr>
      <xdr:spPr>
        <a:xfrm>
          <a:off x="2159000" y="32835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xdr:nvSpPr>
        <xdr:cNvPr id="35" name="テキスト ボックス 34"/>
        <xdr:cNvSpPr txBox="1"/>
      </xdr:nvSpPr>
      <xdr:spPr>
        <a:xfrm>
          <a:off x="1384300" y="314134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xdr:nvCxnSpPr>
        <xdr:cNvPr id="36" name="直線コネクタ 35"/>
        <xdr:cNvCxnSpPr/>
      </xdr:nvCxnSpPr>
      <xdr:spPr>
        <a:xfrm>
          <a:off x="2159000" y="295719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xdr:nvSpPr>
        <xdr:cNvPr id="37" name="テキスト ボックス 36"/>
        <xdr:cNvSpPr txBox="1"/>
      </xdr:nvSpPr>
      <xdr:spPr>
        <a:xfrm>
          <a:off x="1384300" y="28149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xdr:nvCxnSpPr>
        <xdr:cNvPr id="38" name="直線コネクタ 37"/>
        <xdr:cNvCxnSpPr/>
      </xdr:nvCxnSpPr>
      <xdr:spPr>
        <a:xfrm>
          <a:off x="2159000" y="263017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xdr:nvSpPr>
        <xdr:cNvPr id="39" name="テキスト ボックス 38"/>
        <xdr:cNvSpPr txBox="1"/>
      </xdr:nvSpPr>
      <xdr:spPr>
        <a:xfrm>
          <a:off x="1384300" y="248793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xdr:nvCxnSpPr>
        <xdr:cNvPr id="40" name="直線コネクタ 39"/>
        <xdr:cNvCxnSpPr/>
      </xdr:nvCxnSpPr>
      <xdr:spPr>
        <a:xfrm>
          <a:off x="2159000" y="230378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xdr:nvSpPr>
        <xdr:cNvPr id="41" name="テキスト ボックス 40"/>
        <xdr:cNvSpPr txBox="1"/>
      </xdr:nvSpPr>
      <xdr:spPr>
        <a:xfrm>
          <a:off x="1384300" y="216154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xdr:nvCxnSpPr>
        <xdr:cNvPr id="42" name="直線コネクタ 41"/>
        <xdr:cNvCxnSpPr/>
      </xdr:nvCxnSpPr>
      <xdr:spPr>
        <a:xfrm>
          <a:off x="2159000" y="197739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xdr:nvSpPr>
        <xdr:cNvPr id="43" name="テキスト ボックス 42"/>
        <xdr:cNvSpPr txBox="1"/>
      </xdr:nvSpPr>
      <xdr:spPr>
        <a:xfrm>
          <a:off x="1384300" y="183515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xdr:nvCxnSpPr>
        <xdr:cNvPr id="44" name="直線コネクタ 43"/>
        <xdr:cNvCxnSpPr/>
      </xdr:nvCxnSpPr>
      <xdr:spPr>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xdr:nvSpPr>
        <xdr:cNvPr id="45" name="テキスト ボックス 44"/>
        <xdr:cNvSpPr txBox="1"/>
      </xdr:nvSpPr>
      <xdr:spPr>
        <a:xfrm>
          <a:off x="1384300" y="15087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xdr:nvCxnSpPr>
        <xdr:cNvPr id="47" name="直線コネクタ 46"/>
        <xdr:cNvCxnSpPr/>
      </xdr:nvCxnSpPr>
      <xdr:spPr>
        <a:xfrm flipV="1">
          <a:off x="5651500" y="2026285"/>
          <a:ext cx="0" cy="148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xdr:nvSpPr>
        <xdr:cNvPr id="48" name="人口1人当たり決算額の推移最小値テキスト130"/>
        <xdr:cNvSpPr txBox="1"/>
      </xdr:nvSpPr>
      <xdr:spPr>
        <a:xfrm>
          <a:off x="5740400" y="348170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xdr:nvCxnSpPr>
        <xdr:cNvPr id="49" name="直線コネクタ 48"/>
        <xdr:cNvCxnSpPr/>
      </xdr:nvCxnSpPr>
      <xdr:spPr>
        <a:xfrm>
          <a:off x="5562600" y="3509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xdr:nvSpPr>
        <xdr:cNvPr id="50" name="人口1人当たり決算額の推移最大値テキスト130"/>
        <xdr:cNvSpPr txBox="1"/>
      </xdr:nvSpPr>
      <xdr:spPr>
        <a:xfrm>
          <a:off x="5740400" y="176974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xdr:nvCxnSpPr>
        <xdr:cNvPr id="51" name="直線コネクタ 50"/>
        <xdr:cNvCxnSpPr/>
      </xdr:nvCxnSpPr>
      <xdr:spPr>
        <a:xfrm>
          <a:off x="5562600" y="202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14246</xdr:rowOff>
    </xdr:from>
    <xdr:to>
      <xdr:col>29</xdr:col>
      <xdr:colOff>127000</xdr:colOff>
      <xdr:row>18</xdr:row>
      <xdr:rowOff>29611</xdr:rowOff>
    </xdr:to>
    <xdr:cxnSp>
      <xdr:nvCxnSpPr>
        <xdr:cNvPr id="52" name="直線コネクタ 51"/>
        <xdr:cNvCxnSpPr/>
      </xdr:nvCxnSpPr>
      <xdr:spPr>
        <a:xfrm>
          <a:off x="5003800" y="3147695"/>
          <a:ext cx="647700" cy="1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xdr:nvSpPr>
        <xdr:cNvPr id="53" name="人口1人当たり決算額の推移平均値テキスト130"/>
        <xdr:cNvSpPr txBox="1"/>
      </xdr:nvSpPr>
      <xdr:spPr>
        <a:xfrm>
          <a:off x="5740400" y="2893060"/>
          <a:ext cx="762000"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xdr:nvSpPr>
        <xdr:cNvPr id="54" name="フローチャート: 判断 53"/>
        <xdr:cNvSpPr/>
      </xdr:nvSpPr>
      <xdr:spPr>
        <a:xfrm>
          <a:off x="5600700" y="304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12809</xdr:rowOff>
    </xdr:from>
    <xdr:to>
      <xdr:col>26</xdr:col>
      <xdr:colOff>50800</xdr:colOff>
      <xdr:row>18</xdr:row>
      <xdr:rowOff>14246</xdr:rowOff>
    </xdr:to>
    <xdr:cxnSp>
      <xdr:nvCxnSpPr>
        <xdr:cNvPr id="55" name="直線コネクタ 54"/>
        <xdr:cNvCxnSpPr/>
      </xdr:nvCxnSpPr>
      <xdr:spPr>
        <a:xfrm>
          <a:off x="4305300" y="3146425"/>
          <a:ext cx="698500" cy="1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xdr:nvSpPr>
        <xdr:cNvPr id="56" name="フローチャート: 判断 55"/>
        <xdr:cNvSpPr/>
      </xdr:nvSpPr>
      <xdr:spPr>
        <a:xfrm>
          <a:off x="4953000" y="306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xdr:nvSpPr>
        <xdr:cNvPr id="57" name="テキスト ボックス 56"/>
        <xdr:cNvSpPr txBox="1"/>
      </xdr:nvSpPr>
      <xdr:spPr>
        <a:xfrm>
          <a:off x="4622800" y="2833370"/>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158492</xdr:rowOff>
    </xdr:from>
    <xdr:to>
      <xdr:col>22</xdr:col>
      <xdr:colOff>114300</xdr:colOff>
      <xdr:row>18</xdr:row>
      <xdr:rowOff>12809</xdr:rowOff>
    </xdr:to>
    <xdr:cxnSp>
      <xdr:nvCxnSpPr>
        <xdr:cNvPr id="58" name="直線コネクタ 57"/>
        <xdr:cNvCxnSpPr/>
      </xdr:nvCxnSpPr>
      <xdr:spPr>
        <a:xfrm>
          <a:off x="3606800" y="3120390"/>
          <a:ext cx="698500" cy="26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xdr:nvSpPr>
        <xdr:cNvPr id="59" name="フローチャート: 判断 58"/>
        <xdr:cNvSpPr/>
      </xdr:nvSpPr>
      <xdr:spPr>
        <a:xfrm>
          <a:off x="4254500"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xdr:nvSpPr>
        <xdr:cNvPr id="60" name="テキスト ボックス 59"/>
        <xdr:cNvSpPr txBox="1"/>
      </xdr:nvSpPr>
      <xdr:spPr>
        <a:xfrm>
          <a:off x="3924300" y="283845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137396</xdr:rowOff>
    </xdr:from>
    <xdr:to>
      <xdr:col>18</xdr:col>
      <xdr:colOff>177800</xdr:colOff>
      <xdr:row>17</xdr:row>
      <xdr:rowOff>158492</xdr:rowOff>
    </xdr:to>
    <xdr:cxnSp>
      <xdr:nvCxnSpPr>
        <xdr:cNvPr id="61" name="直線コネクタ 60"/>
        <xdr:cNvCxnSpPr/>
      </xdr:nvCxnSpPr>
      <xdr:spPr>
        <a:xfrm>
          <a:off x="2908300" y="3099435"/>
          <a:ext cx="698500" cy="20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xdr:nvSpPr>
        <xdr:cNvPr id="62" name="フローチャート: 判断 61"/>
        <xdr:cNvSpPr/>
      </xdr:nvSpPr>
      <xdr:spPr>
        <a:xfrm>
          <a:off x="3556000" y="308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xdr:nvSpPr>
        <xdr:cNvPr id="63" name="テキスト ボックス 62"/>
        <xdr:cNvSpPr txBox="1"/>
      </xdr:nvSpPr>
      <xdr:spPr>
        <a:xfrm>
          <a:off x="3225800" y="316801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xdr:nvSpPr>
        <xdr:cNvPr id="64" name="フローチャート: 判断 63"/>
        <xdr:cNvSpPr/>
      </xdr:nvSpPr>
      <xdr:spPr>
        <a:xfrm>
          <a:off x="2857500" y="3092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xdr:nvSpPr>
        <xdr:cNvPr id="65" name="テキスト ボックス 64"/>
        <xdr:cNvSpPr txBox="1"/>
      </xdr:nvSpPr>
      <xdr:spPr>
        <a:xfrm>
          <a:off x="2527300" y="317881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xdr:nvSpPr>
        <xdr:cNvPr id="66" name="テキスト ボックス 65"/>
        <xdr:cNvSpPr txBox="1"/>
      </xdr:nvSpPr>
      <xdr:spPr>
        <a:xfrm>
          <a:off x="5473700" y="39598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xdr:nvSpPr>
        <xdr:cNvPr id="67" name="テキスト ボックス 66"/>
        <xdr:cNvSpPr txBox="1"/>
      </xdr:nvSpPr>
      <xdr:spPr>
        <a:xfrm>
          <a:off x="4826000" y="39598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xdr:nvSpPr>
        <xdr:cNvPr id="68" name="テキスト ボックス 67"/>
        <xdr:cNvSpPr txBox="1"/>
      </xdr:nvSpPr>
      <xdr:spPr>
        <a:xfrm>
          <a:off x="4127500" y="39598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xdr:nvSpPr>
        <xdr:cNvPr id="69" name="テキスト ボックス 68"/>
        <xdr:cNvSpPr txBox="1"/>
      </xdr:nvSpPr>
      <xdr:spPr>
        <a:xfrm>
          <a:off x="3429000" y="39598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xdr:nvSpPr>
        <xdr:cNvPr id="70" name="テキスト ボックス 69"/>
        <xdr:cNvSpPr txBox="1"/>
      </xdr:nvSpPr>
      <xdr:spPr>
        <a:xfrm>
          <a:off x="2730500" y="39598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150261</xdr:rowOff>
    </xdr:from>
    <xdr:to>
      <xdr:col>29</xdr:col>
      <xdr:colOff>177800</xdr:colOff>
      <xdr:row>18</xdr:row>
      <xdr:rowOff>80411</xdr:rowOff>
    </xdr:to>
    <xdr:sp>
      <xdr:nvSpPr>
        <xdr:cNvPr id="71" name="楕円 70"/>
        <xdr:cNvSpPr/>
      </xdr:nvSpPr>
      <xdr:spPr>
        <a:xfrm>
          <a:off x="5600700" y="3112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122338</xdr:rowOff>
    </xdr:from>
    <xdr:ext cx="762000" cy="259045"/>
    <xdr:sp>
      <xdr:nvSpPr>
        <xdr:cNvPr id="72" name="人口1人当たり決算額の推移該当値テキスト130"/>
        <xdr:cNvSpPr txBox="1"/>
      </xdr:nvSpPr>
      <xdr:spPr>
        <a:xfrm>
          <a:off x="5740400" y="308419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134896</xdr:rowOff>
    </xdr:from>
    <xdr:to>
      <xdr:col>26</xdr:col>
      <xdr:colOff>101600</xdr:colOff>
      <xdr:row>18</xdr:row>
      <xdr:rowOff>65046</xdr:rowOff>
    </xdr:to>
    <xdr:sp>
      <xdr:nvSpPr>
        <xdr:cNvPr id="73" name="楕円 72"/>
        <xdr:cNvSpPr/>
      </xdr:nvSpPr>
      <xdr:spPr>
        <a:xfrm>
          <a:off x="4953000" y="309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49823</xdr:rowOff>
    </xdr:from>
    <xdr:ext cx="736600" cy="259045"/>
    <xdr:sp>
      <xdr:nvSpPr>
        <xdr:cNvPr id="74" name="テキスト ボックス 73"/>
        <xdr:cNvSpPr txBox="1"/>
      </xdr:nvSpPr>
      <xdr:spPr>
        <a:xfrm>
          <a:off x="4622800" y="3183255"/>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133459</xdr:rowOff>
    </xdr:from>
    <xdr:to>
      <xdr:col>22</xdr:col>
      <xdr:colOff>165100</xdr:colOff>
      <xdr:row>18</xdr:row>
      <xdr:rowOff>63609</xdr:rowOff>
    </xdr:to>
    <xdr:sp>
      <xdr:nvSpPr>
        <xdr:cNvPr id="75" name="楕円 74"/>
        <xdr:cNvSpPr/>
      </xdr:nvSpPr>
      <xdr:spPr>
        <a:xfrm>
          <a:off x="4254500" y="309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48386</xdr:rowOff>
    </xdr:from>
    <xdr:ext cx="762000" cy="259045"/>
    <xdr:sp>
      <xdr:nvSpPr>
        <xdr:cNvPr id="76" name="テキスト ボックス 75"/>
        <xdr:cNvSpPr txBox="1"/>
      </xdr:nvSpPr>
      <xdr:spPr>
        <a:xfrm>
          <a:off x="3924300" y="318198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107692</xdr:rowOff>
    </xdr:from>
    <xdr:to>
      <xdr:col>19</xdr:col>
      <xdr:colOff>38100</xdr:colOff>
      <xdr:row>18</xdr:row>
      <xdr:rowOff>37842</xdr:rowOff>
    </xdr:to>
    <xdr:sp>
      <xdr:nvSpPr>
        <xdr:cNvPr id="77" name="楕円 76"/>
        <xdr:cNvSpPr/>
      </xdr:nvSpPr>
      <xdr:spPr>
        <a:xfrm>
          <a:off x="3556000" y="306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48019</xdr:rowOff>
    </xdr:from>
    <xdr:ext cx="762000" cy="259045"/>
    <xdr:sp>
      <xdr:nvSpPr>
        <xdr:cNvPr id="78" name="テキスト ボックス 77"/>
        <xdr:cNvSpPr txBox="1"/>
      </xdr:nvSpPr>
      <xdr:spPr>
        <a:xfrm>
          <a:off x="3225800" y="283845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86596</xdr:rowOff>
    </xdr:from>
    <xdr:to>
      <xdr:col>15</xdr:col>
      <xdr:colOff>101600</xdr:colOff>
      <xdr:row>18</xdr:row>
      <xdr:rowOff>16746</xdr:rowOff>
    </xdr:to>
    <xdr:sp>
      <xdr:nvSpPr>
        <xdr:cNvPr id="79" name="楕円 78"/>
        <xdr:cNvSpPr/>
      </xdr:nvSpPr>
      <xdr:spPr>
        <a:xfrm>
          <a:off x="2857500" y="304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26923</xdr:rowOff>
    </xdr:from>
    <xdr:ext cx="762000" cy="259045"/>
    <xdr:sp>
      <xdr:nvSpPr>
        <xdr:cNvPr id="80" name="テキスト ボックス 79"/>
        <xdr:cNvSpPr txBox="1"/>
      </xdr:nvSpPr>
      <xdr:spPr>
        <a:xfrm>
          <a:off x="2527300" y="281749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127000</xdr:colOff>
      <xdr:row>29</xdr:row>
      <xdr:rowOff>12700</xdr:rowOff>
    </xdr:from>
    <xdr:to>
      <xdr:col>7</xdr:col>
      <xdr:colOff>127000</xdr:colOff>
      <xdr:row>33</xdr:row>
      <xdr:rowOff>298450</xdr:rowOff>
    </xdr:to>
    <xdr:sp>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xdr:nvSpPr>
        <xdr:cNvPr id="83" name="正方形/長方形 82"/>
        <xdr:cNvSpPr/>
      </xdr:nvSpPr>
      <xdr:spPr>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endParaRPr kumimoji="1" lang="ja-JP" altLang="en-US" sz="800">
            <a:solidFill>
              <a:srgbClr val="000000"/>
            </a:solidFill>
            <a:ea typeface="ＭＳ Ｐゴシック" panose="020B0600070205080204" pitchFamily="50" charset="-128"/>
          </a:endParaRPr>
        </a:p>
      </xdr:txBody>
    </xdr:sp>
    <xdr:clientData/>
  </xdr:twoCellAnchor>
  <xdr:twoCellAnchor>
    <xdr:from>
      <xdr:col>2</xdr:col>
      <xdr:colOff>76200</xdr:colOff>
      <xdr:row>31</xdr:row>
      <xdr:rowOff>50800</xdr:rowOff>
    </xdr:from>
    <xdr:to>
      <xdr:col>9</xdr:col>
      <xdr:colOff>12700</xdr:colOff>
      <xdr:row>31</xdr:row>
      <xdr:rowOff>304800</xdr:rowOff>
    </xdr:to>
    <xdr:sp>
      <xdr:nvSpPr>
        <xdr:cNvPr id="84" name="正方形/長方形 83"/>
        <xdr:cNvSpPr/>
      </xdr:nvSpPr>
      <xdr:spPr>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endParaRPr kumimoji="1" lang="ja-JP" altLang="en-US" sz="800">
            <a:solidFill>
              <a:srgbClr val="000000"/>
            </a:solidFill>
            <a:ea typeface="ＭＳ Ｐゴシック" panose="020B0600070205080204" pitchFamily="50" charset="-128"/>
          </a:endParaRPr>
        </a:p>
      </xdr:txBody>
    </xdr:sp>
    <xdr:clientData/>
  </xdr:twoCellAnchor>
  <xdr:twoCellAnchor>
    <xdr:from>
      <xdr:col>2</xdr:col>
      <xdr:colOff>76200</xdr:colOff>
      <xdr:row>32</xdr:row>
      <xdr:rowOff>12700</xdr:rowOff>
    </xdr:from>
    <xdr:to>
      <xdr:col>9</xdr:col>
      <xdr:colOff>12700</xdr:colOff>
      <xdr:row>34</xdr:row>
      <xdr:rowOff>133350</xdr:rowOff>
    </xdr:to>
    <xdr:sp>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endParaRPr kumimoji="1" lang="ja-JP" altLang="en-US" sz="800">
            <a:solidFill>
              <a:srgbClr val="000000"/>
            </a:solidFill>
            <a:ea typeface="ＭＳ Ｐゴシック" panose="020B0600070205080204" pitchFamily="50" charset="-128"/>
          </a:endParaRPr>
        </a:p>
      </xdr:txBody>
    </xdr:sp>
    <xdr:clientData/>
  </xdr:twoCellAnchor>
  <xdr:twoCellAnchor>
    <xdr:from>
      <xdr:col>1</xdr:col>
      <xdr:colOff>6350</xdr:colOff>
      <xdr:row>30</xdr:row>
      <xdr:rowOff>19050</xdr:rowOff>
    </xdr:from>
    <xdr:to>
      <xdr:col>1</xdr:col>
      <xdr:colOff>177800</xdr:colOff>
      <xdr:row>30</xdr:row>
      <xdr:rowOff>19050</xdr:rowOff>
    </xdr:to>
    <xdr:cxnSp>
      <xdr:nvCxnSpPr>
        <xdr:cNvPr id="86" name="直線コネクタ 85"/>
        <xdr:cNvCxnSpPr/>
      </xdr:nvCxnSpPr>
      <xdr:spPr>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xdr:nvCxnSpPr>
        <xdr:cNvPr id="87" name="直線コネクタ 86"/>
        <xdr:cNvCxnSpPr/>
      </xdr:nvCxnSpPr>
      <xdr:spPr>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xdr:nvCxnSpPr>
        <xdr:cNvPr id="88" name="直線コネクタ 87"/>
        <xdr:cNvCxnSpPr/>
      </xdr:nvCxnSpPr>
      <xdr:spPr>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xdr:nvCxnSpPr>
        <xdr:cNvPr id="89" name="直線コネクタ 88"/>
        <xdr:cNvCxnSpPr/>
      </xdr:nvCxnSpPr>
      <xdr:spPr>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xdr:nvCxnSpPr>
        <xdr:cNvPr id="90" name="直線コネクタ 89"/>
        <xdr:cNvCxnSpPr/>
      </xdr:nvCxnSpPr>
      <xdr:spPr>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xdr:nvSpPr>
        <xdr:cNvPr id="93" name="正方形/長方形 92"/>
        <xdr:cNvSpPr/>
      </xdr:nvSpPr>
      <xdr:spPr>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xdr:nvSpPr>
        <xdr:cNvPr id="94" name="テキスト ボックス 93"/>
        <xdr:cNvSpPr txBox="1"/>
      </xdr:nvSpPr>
      <xdr:spPr>
        <a:xfrm>
          <a:off x="1676400" y="5270500"/>
          <a:ext cx="410845" cy="27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xdr:nvCxnSpPr>
        <xdr:cNvPr id="95" name="直線コネクタ 94"/>
        <xdr:cNvCxnSpPr/>
      </xdr:nvCxnSpPr>
      <xdr:spPr>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xdr:nvCxnSpPr>
        <xdr:cNvPr id="96" name="直線コネクタ 95"/>
        <xdr:cNvCxnSpPr/>
      </xdr:nvCxnSpPr>
      <xdr:spPr>
        <a:xfrm>
          <a:off x="2159000" y="76104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xdr:nvCxnSpPr>
        <xdr:cNvPr id="97" name="直線コネクタ 96"/>
        <xdr:cNvCxnSpPr/>
      </xdr:nvCxnSpPr>
      <xdr:spPr>
        <a:xfrm>
          <a:off x="2159000" y="72840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xdr:nvSpPr>
        <xdr:cNvPr id="98" name="テキスト ボックス 97"/>
        <xdr:cNvSpPr txBox="1"/>
      </xdr:nvSpPr>
      <xdr:spPr>
        <a:xfrm>
          <a:off x="1384300" y="714184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xdr:nvCxnSpPr>
        <xdr:cNvPr id="99" name="直線コネクタ 98"/>
        <xdr:cNvCxnSpPr/>
      </xdr:nvCxnSpPr>
      <xdr:spPr>
        <a:xfrm>
          <a:off x="2159000" y="695769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xdr:nvSpPr>
        <xdr:cNvPr id="100" name="テキスト ボックス 99"/>
        <xdr:cNvSpPr txBox="1"/>
      </xdr:nvSpPr>
      <xdr:spPr>
        <a:xfrm>
          <a:off x="1384300" y="681545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xdr:nvCxnSpPr>
        <xdr:cNvPr id="101" name="直線コネクタ 100"/>
        <xdr:cNvCxnSpPr/>
      </xdr:nvCxnSpPr>
      <xdr:spPr>
        <a:xfrm>
          <a:off x="2159000" y="663067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xdr:nvSpPr>
        <xdr:cNvPr id="102" name="テキスト ボックス 101"/>
        <xdr:cNvSpPr txBox="1"/>
      </xdr:nvSpPr>
      <xdr:spPr>
        <a:xfrm>
          <a:off x="1384300" y="648843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xdr:nvCxnSpPr>
        <xdr:cNvPr id="103" name="直線コネクタ 102"/>
        <xdr:cNvCxnSpPr/>
      </xdr:nvCxnSpPr>
      <xdr:spPr>
        <a:xfrm>
          <a:off x="2159000" y="630428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xdr:nvSpPr>
        <xdr:cNvPr id="104" name="テキスト ボックス 103"/>
        <xdr:cNvSpPr txBox="1"/>
      </xdr:nvSpPr>
      <xdr:spPr>
        <a:xfrm>
          <a:off x="1384300" y="616204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xdr:nvCxnSpPr>
        <xdr:cNvPr id="105" name="直線コネクタ 104"/>
        <xdr:cNvCxnSpPr/>
      </xdr:nvCxnSpPr>
      <xdr:spPr>
        <a:xfrm>
          <a:off x="2159000" y="597789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xdr:nvSpPr>
        <xdr:cNvPr id="106" name="テキスト ボックス 105"/>
        <xdr:cNvSpPr txBox="1"/>
      </xdr:nvSpPr>
      <xdr:spPr>
        <a:xfrm>
          <a:off x="1384300" y="583565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xdr:nvCxnSpPr>
        <xdr:cNvPr id="107" name="直線コネクタ 106"/>
        <xdr:cNvCxnSpPr/>
      </xdr:nvCxnSpPr>
      <xdr:spPr>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xdr:nvSpPr>
        <xdr:cNvPr id="108" name="テキスト ボックス 107"/>
        <xdr:cNvSpPr txBox="1"/>
      </xdr:nvSpPr>
      <xdr:spPr>
        <a:xfrm>
          <a:off x="1384300" y="55092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xdr:nvSpPr>
        <xdr:cNvPr id="109" name="人口1人当たり決算額の推移グラフ枠445"/>
        <xdr:cNvSpPr/>
      </xdr:nvSpPr>
      <xdr:spPr>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xdr:nvCxnSpPr>
        <xdr:cNvPr id="110" name="直線コネクタ 109"/>
        <xdr:cNvCxnSpPr/>
      </xdr:nvCxnSpPr>
      <xdr:spPr>
        <a:xfrm flipV="1">
          <a:off x="5651500" y="5963920"/>
          <a:ext cx="0" cy="15322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xdr:nvSpPr>
        <xdr:cNvPr id="111" name="人口1人当たり決算額の推移最小値テキスト445"/>
        <xdr:cNvSpPr txBox="1"/>
      </xdr:nvSpPr>
      <xdr:spPr>
        <a:xfrm>
          <a:off x="5740400" y="746823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xdr:nvCxnSpPr>
        <xdr:cNvPr id="112" name="直線コネクタ 111"/>
        <xdr:cNvCxnSpPr/>
      </xdr:nvCxnSpPr>
      <xdr:spPr>
        <a:xfrm>
          <a:off x="5562600" y="74961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xdr:nvSpPr>
        <xdr:cNvPr id="113" name="人口1人当たり決算額の推移最大値テキスト445"/>
        <xdr:cNvSpPr txBox="1"/>
      </xdr:nvSpPr>
      <xdr:spPr>
        <a:xfrm>
          <a:off x="5740400" y="570738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xdr:nvCxnSpPr>
        <xdr:cNvPr id="114" name="直線コネクタ 113"/>
        <xdr:cNvCxnSpPr/>
      </xdr:nvCxnSpPr>
      <xdr:spPr>
        <a:xfrm>
          <a:off x="5562600" y="59639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203940</xdr:rowOff>
    </xdr:from>
    <xdr:to>
      <xdr:col>29</xdr:col>
      <xdr:colOff>127000</xdr:colOff>
      <xdr:row>35</xdr:row>
      <xdr:rowOff>266283</xdr:rowOff>
    </xdr:to>
    <xdr:cxnSp>
      <xdr:nvCxnSpPr>
        <xdr:cNvPr id="115" name="直線コネクタ 114"/>
        <xdr:cNvCxnSpPr/>
      </xdr:nvCxnSpPr>
      <xdr:spPr>
        <a:xfrm>
          <a:off x="5003800" y="6814185"/>
          <a:ext cx="647700" cy="6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xdr:nvSpPr>
        <xdr:cNvPr id="116" name="人口1人当たり決算額の推移平均値テキスト445"/>
        <xdr:cNvSpPr txBox="1"/>
      </xdr:nvSpPr>
      <xdr:spPr>
        <a:xfrm>
          <a:off x="5740400" y="6663690"/>
          <a:ext cx="762000"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xdr:nvSpPr>
        <xdr:cNvPr id="117" name="フローチャート: 判断 116"/>
        <xdr:cNvSpPr/>
      </xdr:nvSpPr>
      <xdr:spPr>
        <a:xfrm>
          <a:off x="5600700" y="68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196168</xdr:rowOff>
    </xdr:from>
    <xdr:to>
      <xdr:col>26</xdr:col>
      <xdr:colOff>50800</xdr:colOff>
      <xdr:row>35</xdr:row>
      <xdr:rowOff>203940</xdr:rowOff>
    </xdr:to>
    <xdr:cxnSp>
      <xdr:nvCxnSpPr>
        <xdr:cNvPr id="118" name="直線コネクタ 117"/>
        <xdr:cNvCxnSpPr/>
      </xdr:nvCxnSpPr>
      <xdr:spPr>
        <a:xfrm>
          <a:off x="4305300" y="6805930"/>
          <a:ext cx="698500" cy="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xdr:nvSpPr>
        <xdr:cNvPr id="119" name="フローチャート: 判断 118"/>
        <xdr:cNvSpPr/>
      </xdr:nvSpPr>
      <xdr:spPr>
        <a:xfrm>
          <a:off x="4953000" y="6816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xdr:nvSpPr>
        <xdr:cNvPr id="120" name="テキスト ボックス 119"/>
        <xdr:cNvSpPr txBox="1"/>
      </xdr:nvSpPr>
      <xdr:spPr>
        <a:xfrm>
          <a:off x="4622800" y="6902450"/>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185424</xdr:rowOff>
    </xdr:from>
    <xdr:to>
      <xdr:col>22</xdr:col>
      <xdr:colOff>114300</xdr:colOff>
      <xdr:row>35</xdr:row>
      <xdr:rowOff>196168</xdr:rowOff>
    </xdr:to>
    <xdr:cxnSp>
      <xdr:nvCxnSpPr>
        <xdr:cNvPr id="121" name="直線コネクタ 120"/>
        <xdr:cNvCxnSpPr/>
      </xdr:nvCxnSpPr>
      <xdr:spPr>
        <a:xfrm>
          <a:off x="3606800" y="6795770"/>
          <a:ext cx="698500" cy="1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xdr:nvSpPr>
        <xdr:cNvPr id="122" name="フローチャート: 判断 121"/>
        <xdr:cNvSpPr/>
      </xdr:nvSpPr>
      <xdr:spPr>
        <a:xfrm>
          <a:off x="4254500" y="681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xdr:nvSpPr>
        <xdr:cNvPr id="123" name="テキスト ボックス 122"/>
        <xdr:cNvSpPr txBox="1"/>
      </xdr:nvSpPr>
      <xdr:spPr>
        <a:xfrm>
          <a:off x="3924300" y="689737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185424</xdr:rowOff>
    </xdr:from>
    <xdr:to>
      <xdr:col>18</xdr:col>
      <xdr:colOff>177800</xdr:colOff>
      <xdr:row>35</xdr:row>
      <xdr:rowOff>252632</xdr:rowOff>
    </xdr:to>
    <xdr:cxnSp>
      <xdr:nvCxnSpPr>
        <xdr:cNvPr id="124" name="直線コネクタ 123"/>
        <xdr:cNvCxnSpPr/>
      </xdr:nvCxnSpPr>
      <xdr:spPr>
        <a:xfrm flipV="1">
          <a:off x="2908300" y="6795770"/>
          <a:ext cx="698500" cy="6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xdr:nvSpPr>
        <xdr:cNvPr id="125" name="フローチャート: 判断 124"/>
        <xdr:cNvSpPr/>
      </xdr:nvSpPr>
      <xdr:spPr>
        <a:xfrm>
          <a:off x="3556000" y="681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xdr:nvSpPr>
        <xdr:cNvPr id="126" name="テキスト ボックス 125"/>
        <xdr:cNvSpPr txBox="1"/>
      </xdr:nvSpPr>
      <xdr:spPr>
        <a:xfrm>
          <a:off x="3225800" y="689673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xdr:nvSpPr>
        <xdr:cNvPr id="127" name="フローチャート: 判断 126"/>
        <xdr:cNvSpPr/>
      </xdr:nvSpPr>
      <xdr:spPr>
        <a:xfrm>
          <a:off x="2857500" y="6812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xdr:nvSpPr>
        <xdr:cNvPr id="128" name="テキスト ボックス 127"/>
        <xdr:cNvSpPr txBox="1"/>
      </xdr:nvSpPr>
      <xdr:spPr>
        <a:xfrm>
          <a:off x="2527300" y="689864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xdr:nvSpPr>
        <xdr:cNvPr id="129" name="テキスト ボックス 128"/>
        <xdr:cNvSpPr txBox="1"/>
      </xdr:nvSpPr>
      <xdr:spPr>
        <a:xfrm>
          <a:off x="5473700" y="79603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xdr:nvSpPr>
        <xdr:cNvPr id="130" name="テキスト ボックス 129"/>
        <xdr:cNvSpPr txBox="1"/>
      </xdr:nvSpPr>
      <xdr:spPr>
        <a:xfrm>
          <a:off x="4826000" y="79603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xdr:nvSpPr>
        <xdr:cNvPr id="131" name="テキスト ボックス 130"/>
        <xdr:cNvSpPr txBox="1"/>
      </xdr:nvSpPr>
      <xdr:spPr>
        <a:xfrm>
          <a:off x="4127500" y="79603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xdr:nvSpPr>
        <xdr:cNvPr id="132" name="テキスト ボックス 131"/>
        <xdr:cNvSpPr txBox="1"/>
      </xdr:nvSpPr>
      <xdr:spPr>
        <a:xfrm>
          <a:off x="3429000" y="79603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xdr:nvSpPr>
        <xdr:cNvPr id="133" name="テキスト ボックス 132"/>
        <xdr:cNvSpPr txBox="1"/>
      </xdr:nvSpPr>
      <xdr:spPr>
        <a:xfrm>
          <a:off x="2730500" y="79603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215483</xdr:rowOff>
    </xdr:from>
    <xdr:to>
      <xdr:col>29</xdr:col>
      <xdr:colOff>177800</xdr:colOff>
      <xdr:row>35</xdr:row>
      <xdr:rowOff>317083</xdr:rowOff>
    </xdr:to>
    <xdr:sp>
      <xdr:nvSpPr>
        <xdr:cNvPr id="134" name="楕円 133"/>
        <xdr:cNvSpPr/>
      </xdr:nvSpPr>
      <xdr:spPr>
        <a:xfrm>
          <a:off x="5600700" y="682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187560</xdr:rowOff>
    </xdr:from>
    <xdr:ext cx="762000" cy="259045"/>
    <xdr:sp>
      <xdr:nvSpPr>
        <xdr:cNvPr id="135" name="人口1人当たり決算額の推移該当値テキスト445"/>
        <xdr:cNvSpPr txBox="1"/>
      </xdr:nvSpPr>
      <xdr:spPr>
        <a:xfrm>
          <a:off x="5740400" y="679767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153140</xdr:rowOff>
    </xdr:from>
    <xdr:to>
      <xdr:col>26</xdr:col>
      <xdr:colOff>101600</xdr:colOff>
      <xdr:row>35</xdr:row>
      <xdr:rowOff>254740</xdr:rowOff>
    </xdr:to>
    <xdr:sp>
      <xdr:nvSpPr>
        <xdr:cNvPr id="136" name="楕円 135"/>
        <xdr:cNvSpPr/>
      </xdr:nvSpPr>
      <xdr:spPr>
        <a:xfrm>
          <a:off x="4953000" y="676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264917</xdr:rowOff>
    </xdr:from>
    <xdr:ext cx="736600" cy="259045"/>
    <xdr:sp>
      <xdr:nvSpPr>
        <xdr:cNvPr id="137" name="テキスト ボックス 136"/>
        <xdr:cNvSpPr txBox="1"/>
      </xdr:nvSpPr>
      <xdr:spPr>
        <a:xfrm>
          <a:off x="4622800" y="6532245"/>
          <a:ext cx="7366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145368</xdr:rowOff>
    </xdr:from>
    <xdr:to>
      <xdr:col>22</xdr:col>
      <xdr:colOff>165100</xdr:colOff>
      <xdr:row>35</xdr:row>
      <xdr:rowOff>246968</xdr:rowOff>
    </xdr:to>
    <xdr:sp>
      <xdr:nvSpPr>
        <xdr:cNvPr id="138" name="楕円 137"/>
        <xdr:cNvSpPr/>
      </xdr:nvSpPr>
      <xdr:spPr>
        <a:xfrm>
          <a:off x="4254500" y="6755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257145</xdr:rowOff>
    </xdr:from>
    <xdr:ext cx="762000" cy="259045"/>
    <xdr:sp>
      <xdr:nvSpPr>
        <xdr:cNvPr id="139" name="テキスト ボックス 138"/>
        <xdr:cNvSpPr txBox="1"/>
      </xdr:nvSpPr>
      <xdr:spPr>
        <a:xfrm>
          <a:off x="3924300" y="6523990"/>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134624</xdr:rowOff>
    </xdr:from>
    <xdr:to>
      <xdr:col>19</xdr:col>
      <xdr:colOff>38100</xdr:colOff>
      <xdr:row>35</xdr:row>
      <xdr:rowOff>236224</xdr:rowOff>
    </xdr:to>
    <xdr:sp>
      <xdr:nvSpPr>
        <xdr:cNvPr id="140" name="楕円 139"/>
        <xdr:cNvSpPr/>
      </xdr:nvSpPr>
      <xdr:spPr>
        <a:xfrm>
          <a:off x="3556000" y="674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246401</xdr:rowOff>
    </xdr:from>
    <xdr:ext cx="762000" cy="259045"/>
    <xdr:sp>
      <xdr:nvSpPr>
        <xdr:cNvPr id="141" name="テキスト ボックス 140"/>
        <xdr:cNvSpPr txBox="1"/>
      </xdr:nvSpPr>
      <xdr:spPr>
        <a:xfrm>
          <a:off x="3225800" y="651383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201832</xdr:rowOff>
    </xdr:from>
    <xdr:to>
      <xdr:col>15</xdr:col>
      <xdr:colOff>101600</xdr:colOff>
      <xdr:row>35</xdr:row>
      <xdr:rowOff>303432</xdr:rowOff>
    </xdr:to>
    <xdr:sp>
      <xdr:nvSpPr>
        <xdr:cNvPr id="142" name="楕円 141"/>
        <xdr:cNvSpPr/>
      </xdr:nvSpPr>
      <xdr:spPr>
        <a:xfrm>
          <a:off x="2857500" y="681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313609</xdr:rowOff>
    </xdr:from>
    <xdr:ext cx="762000" cy="259045"/>
    <xdr:sp>
      <xdr:nvSpPr>
        <xdr:cNvPr id="143" name="テキスト ボックス 142"/>
        <xdr:cNvSpPr txBox="1"/>
      </xdr:nvSpPr>
      <xdr:spPr>
        <a:xfrm>
          <a:off x="2527300" y="6580505"/>
          <a:ext cx="76200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cdr:nvSpPr>
        <cdr:cNvPr id="2" name="四角形 1"/>
        <cdr:cNvSpPr>
          <a14:cpLocks xmlns:a14="http://schemas.microsoft.com/office/drawing/2010/main" noChangeArrowheads="1"/>
        </cdr:cNvSpPr>
      </cdr:nvSpPr>
      <cdr:spPr xmlns:a="http://schemas.openxmlformats.org/drawingml/2006/main">
        <a:xfrm xmlns:a="http://schemas.openxmlformats.org/drawingml/2006/main">
          <a:off x="925505" y="79089"/>
          <a:ext cx="4264509" cy="257432"/>
        </a:xfrm>
        <a:prstGeom xmlns:a="http://schemas.openxmlformats.org/drawingml/2006/main" prst="rect">
          <a:avLst/>
        </a:prstGeom>
        <a:solidFill>
          <a:srgbClr val="FFFFFF"/>
        </a:solidFill>
        <a:ln w="9525" algn="ctr">
          <a:solidFill>
            <a:srgbClr val="000000"/>
          </a:solidFill>
          <a:miter lim="800000"/>
        </a:ln>
        <a:effectLst/>
      </cdr:spPr>
      <cdr:txBody xmlns:a="http://schemas.openxmlformats.org/drawingml/2006/main">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人口</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1</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人当たり決算額の推移</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cdr:txBody>
    </cdr:sp>
  </cdr:relSizeAnchor>
</c:userShapes>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3</xdr:col>
      <xdr:colOff>63500</xdr:colOff>
      <xdr:row>0</xdr:row>
      <xdr:rowOff>127000</xdr:rowOff>
    </xdr:from>
    <xdr:to>
      <xdr:col>70</xdr:col>
      <xdr:colOff>0</xdr:colOff>
      <xdr:row>4</xdr:row>
      <xdr:rowOff>76200</xdr:rowOff>
    </xdr:to>
    <xdr:sp>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0</xdr:colOff>
      <xdr:row>1</xdr:row>
      <xdr:rowOff>19050</xdr:rowOff>
    </xdr:from>
    <xdr:to>
      <xdr:col>120</xdr:col>
      <xdr:colOff>114300</xdr:colOff>
      <xdr:row>4</xdr:row>
      <xdr:rowOff>63500</xdr:rowOff>
    </xdr:to>
    <xdr:sp>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1" charset="-128"/>
              <a:ea typeface="ＭＳ ゴシック" panose="020B0609070205080204" pitchFamily="1" charset="-128"/>
            </a:rPr>
            <a:t>沖縄県西原町</a:t>
          </a:r>
          <a:endParaRPr kumimoji="1" lang="ja-JP" altLang="en-US" sz="2000" b="1">
            <a:solidFill>
              <a:srgbClr val="FFFFFF"/>
            </a:solidFill>
            <a:latin typeface="ＭＳ ゴシック" panose="020B0609070205080204" pitchFamily="1" charset="-128"/>
            <a:ea typeface="ＭＳ ゴシック" panose="020B0609070205080204" pitchFamily="1" charset="-128"/>
          </a:endParaRPr>
        </a:p>
      </xdr:txBody>
    </xdr:sp>
    <xdr:clientData/>
  </xdr:twoCellAnchor>
  <xdr:twoCellAnchor>
    <xdr:from>
      <xdr:col>85</xdr:col>
      <xdr:colOff>63500</xdr:colOff>
      <xdr:row>1</xdr:row>
      <xdr:rowOff>19050</xdr:rowOff>
    </xdr:from>
    <xdr:to>
      <xdr:col>99</xdr:col>
      <xdr:colOff>57150</xdr:colOff>
      <xdr:row>4</xdr:row>
      <xdr:rowOff>63500</xdr:rowOff>
    </xdr:to>
    <xdr:sp>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1" charset="-128"/>
              <a:ea typeface="ＭＳ ゴシック" panose="020B0609070205080204" pitchFamily="1" charset="-128"/>
            </a:rPr>
            <a:t>令和</a:t>
          </a:r>
          <a:r>
            <a:rPr kumimoji="1" lang="en-US" altLang="ja-JP" sz="2000" b="1">
              <a:solidFill>
                <a:srgbClr val="FFFFFF"/>
              </a:solidFill>
              <a:latin typeface="ＭＳ ゴシック" panose="020B0609070205080204" pitchFamily="1" charset="-128"/>
              <a:ea typeface="ＭＳ ゴシック" panose="020B0609070205080204" pitchFamily="1" charset="-128"/>
            </a:rPr>
            <a:t>2</a:t>
          </a:r>
          <a:r>
            <a:rPr kumimoji="1" lang="ja-JP" altLang="en-US" sz="2000" b="1">
              <a:solidFill>
                <a:srgbClr val="FFFFFF"/>
              </a:solidFill>
              <a:latin typeface="ＭＳ ゴシック" panose="020B0609070205080204" pitchFamily="1" charset="-128"/>
              <a:ea typeface="ＭＳ ゴシック" panose="020B0609070205080204" pitchFamily="1" charset="-128"/>
            </a:rPr>
            <a:t>年度</a:t>
          </a:r>
          <a:endParaRPr kumimoji="1" lang="ja-JP" altLang="en-US" sz="2000" b="1">
            <a:solidFill>
              <a:srgbClr val="FFFFFF"/>
            </a:solidFill>
            <a:latin typeface="ＭＳ ゴシック" panose="020B0609070205080204" pitchFamily="1" charset="-128"/>
            <a:ea typeface="ＭＳ ゴシック" panose="020B0609070205080204" pitchFamily="1" charset="-128"/>
          </a:endParaRPr>
        </a:p>
      </xdr:txBody>
    </xdr:sp>
    <xdr:clientData/>
  </xdr:twoCellAnchor>
  <xdr:twoCellAnchor>
    <xdr:from>
      <xdr:col>4</xdr:col>
      <xdr:colOff>0</xdr:colOff>
      <xdr:row>5</xdr:row>
      <xdr:rowOff>31750</xdr:rowOff>
    </xdr:from>
    <xdr:to>
      <xdr:col>57</xdr:col>
      <xdr:colOff>0</xdr:colOff>
      <xdr:row>15</xdr:row>
      <xdr:rowOff>95250</xdr:rowOff>
    </xdr:to>
    <xdr:sp>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1" charset="-128"/>
              <a:ea typeface="ＭＳ ゴシック" panose="020B0609070205080204" pitchFamily="1" charset="-128"/>
            </a:rPr>
            <a:t>人口
　うち日本人
面積
歳入総額
歳出総額
実質収支
標準財政規模
地方債現在高</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11</xdr:col>
      <xdr:colOff>127000</xdr:colOff>
      <xdr:row>5</xdr:row>
      <xdr:rowOff>63500</xdr:rowOff>
    </xdr:from>
    <xdr:to>
      <xdr:col>19</xdr:col>
      <xdr:colOff>25400</xdr:colOff>
      <xdr:row>15</xdr:row>
      <xdr:rowOff>63500</xdr:rowOff>
    </xdr:to>
    <xdr:sp>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1" charset="-128"/>
              <a:ea typeface="ＭＳ ゴシック" panose="020B0609070205080204" pitchFamily="1" charset="-128"/>
            </a:rPr>
            <a:t>35,454
34,868
15.90
17,469,223
16,996,987
431,652
6,984,429
9,497,424</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1" charset="-128"/>
              <a:ea typeface="ＭＳ ゴシック" panose="020B0609070205080204" pitchFamily="1" charset="-128"/>
            </a:rPr>
            <a:t>人</a:t>
          </a:r>
          <a:r>
            <a:rPr kumimoji="1" lang="en-US" altLang="ja-JP" sz="1100" b="1">
              <a:solidFill>
                <a:srgbClr val="000000"/>
              </a:solidFill>
              <a:latin typeface="ＭＳ ゴシック" panose="020B0609070205080204" pitchFamily="1" charset="-128"/>
              <a:ea typeface="ＭＳ ゴシック" panose="020B0609070205080204" pitchFamily="1" charset="-128"/>
            </a:rPr>
            <a:t>(R3.1.1</a:t>
          </a:r>
          <a:r>
            <a:rPr kumimoji="1" lang="ja-JP" altLang="en-US" sz="1100" b="1">
              <a:solidFill>
                <a:srgbClr val="000000"/>
              </a:solidFill>
              <a:latin typeface="ＭＳ ゴシック" panose="020B0609070205080204" pitchFamily="1" charset="-128"/>
              <a:ea typeface="ＭＳ ゴシック" panose="020B0609070205080204" pitchFamily="1" charset="-128"/>
            </a:rPr>
            <a:t>現在</a:t>
          </a:r>
          <a:r>
            <a:rPr kumimoji="1" lang="en-US" altLang="ja-JP" sz="1100" b="1">
              <a:solidFill>
                <a:srgbClr val="000000"/>
              </a:solidFill>
              <a:latin typeface="ＭＳ ゴシック" panose="020B0609070205080204" pitchFamily="1" charset="-128"/>
              <a:ea typeface="ＭＳ ゴシック" panose="020B0609070205080204" pitchFamily="1" charset="-128"/>
            </a:rPr>
            <a:t>)
</a:t>
          </a:r>
          <a:r>
            <a:rPr kumimoji="1" lang="ja-JP" altLang="en-US" sz="1100" b="1">
              <a:solidFill>
                <a:srgbClr val="000000"/>
              </a:solidFill>
              <a:latin typeface="ＭＳ ゴシック" panose="020B0609070205080204" pitchFamily="1" charset="-128"/>
              <a:ea typeface="ＭＳ ゴシック" panose="020B0609070205080204" pitchFamily="1" charset="-128"/>
            </a:rPr>
            <a:t>人</a:t>
          </a:r>
          <a:r>
            <a:rPr kumimoji="1" lang="en-US" altLang="ja-JP" sz="1100" b="1">
              <a:solidFill>
                <a:srgbClr val="000000"/>
              </a:solidFill>
              <a:latin typeface="ＭＳ ゴシック" panose="020B0609070205080204" pitchFamily="1" charset="-128"/>
              <a:ea typeface="ＭＳ ゴシック" panose="020B0609070205080204" pitchFamily="1" charset="-128"/>
            </a:rPr>
            <a:t>(R3.1.1</a:t>
          </a:r>
          <a:r>
            <a:rPr kumimoji="1" lang="ja-JP" altLang="en-US" sz="1100" b="1">
              <a:solidFill>
                <a:srgbClr val="000000"/>
              </a:solidFill>
              <a:latin typeface="ＭＳ ゴシック" panose="020B0609070205080204" pitchFamily="1" charset="-128"/>
              <a:ea typeface="ＭＳ ゴシック" panose="020B0609070205080204" pitchFamily="1" charset="-128"/>
            </a:rPr>
            <a:t>現在</a:t>
          </a:r>
          <a:r>
            <a:rPr kumimoji="1" lang="en-US" altLang="ja-JP" sz="1100" b="1">
              <a:solidFill>
                <a:srgbClr val="000000"/>
              </a:solidFill>
              <a:latin typeface="ＭＳ ゴシック" panose="020B0609070205080204" pitchFamily="1" charset="-128"/>
              <a:ea typeface="ＭＳ ゴシック" panose="020B0609070205080204" pitchFamily="1" charset="-128"/>
            </a:rPr>
            <a:t>)
</a:t>
          </a:r>
          <a:r>
            <a:rPr kumimoji="1" lang="ja-JP" altLang="en-US" sz="1100" b="1">
              <a:solidFill>
                <a:srgbClr val="000000"/>
              </a:solidFill>
              <a:latin typeface="ＭＳ ゴシック" panose="020B0609070205080204" pitchFamily="1" charset="-128"/>
              <a:ea typeface="ＭＳ ゴシック" panose="020B0609070205080204" pitchFamily="1" charset="-128"/>
            </a:rPr>
            <a:t>ｋ㎡
千円
千円
千円
千円
千円</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26</xdr:col>
      <xdr:colOff>127000</xdr:colOff>
      <xdr:row>5</xdr:row>
      <xdr:rowOff>82550</xdr:rowOff>
    </xdr:from>
    <xdr:to>
      <xdr:col>37</xdr:col>
      <xdr:colOff>63500</xdr:colOff>
      <xdr:row>10</xdr:row>
      <xdr:rowOff>165100</xdr:rowOff>
    </xdr:to>
    <xdr:sp>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1" charset="-128"/>
              <a:ea typeface="ＭＳ ゴシック" panose="020B0609070205080204" pitchFamily="1" charset="-128"/>
            </a:rPr>
            <a:t>実質赤字比率
連結実質赤字比率
実質公債費比率
将来負担比率</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37</xdr:col>
      <xdr:colOff>63500</xdr:colOff>
      <xdr:row>5</xdr:row>
      <xdr:rowOff>82550</xdr:rowOff>
    </xdr:from>
    <xdr:to>
      <xdr:col>44</xdr:col>
      <xdr:colOff>0</xdr:colOff>
      <xdr:row>10</xdr:row>
      <xdr:rowOff>165100</xdr:rowOff>
    </xdr:to>
    <xdr:sp>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1" charset="-128"/>
              <a:ea typeface="ＭＳ ゴシック" panose="020B0609070205080204" pitchFamily="1" charset="-128"/>
            </a:rPr>
            <a:t>-
-
8.1
58.3</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1" charset="-128"/>
              <a:ea typeface="ＭＳ ゴシック" panose="020B0609070205080204" pitchFamily="1" charset="-128"/>
            </a:rPr>
            <a:t>％
％
％
％</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26</xdr:col>
      <xdr:colOff>127000</xdr:colOff>
      <xdr:row>10</xdr:row>
      <xdr:rowOff>0</xdr:rowOff>
    </xdr:from>
    <xdr:to>
      <xdr:col>37</xdr:col>
      <xdr:colOff>63500</xdr:colOff>
      <xdr:row>13</xdr:row>
      <xdr:rowOff>120650</xdr:rowOff>
    </xdr:to>
    <xdr:sp>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1" charset="-128"/>
              <a:ea typeface="ＭＳ ゴシック" panose="020B0609070205080204" pitchFamily="1" charset="-128"/>
            </a:rPr>
            <a:t>市町村類型
</a:t>
          </a:r>
          <a:r>
            <a:rPr kumimoji="1" lang="en-US" altLang="ja-JP" sz="1100" b="1">
              <a:solidFill>
                <a:srgbClr val="000000"/>
              </a:solidFill>
              <a:latin typeface="ＭＳ ゴシック" panose="020B0609070205080204" pitchFamily="1" charset="-128"/>
              <a:ea typeface="ＭＳ ゴシック" panose="020B0609070205080204" pitchFamily="1" charset="-128"/>
            </a:rPr>
            <a:t>(</a:t>
          </a:r>
          <a:r>
            <a:rPr kumimoji="1" lang="ja-JP" altLang="en-US" sz="1100" b="1">
              <a:solidFill>
                <a:srgbClr val="000000"/>
              </a:solidFill>
              <a:latin typeface="ＭＳ ゴシック" panose="020B0609070205080204" pitchFamily="1" charset="-128"/>
              <a:ea typeface="ＭＳ ゴシック" panose="020B0609070205080204" pitchFamily="1" charset="-128"/>
            </a:rPr>
            <a:t>年度毎</a:t>
          </a:r>
          <a:r>
            <a:rPr kumimoji="1" lang="en-US" altLang="ja-JP" sz="1100" b="1">
              <a:solidFill>
                <a:srgbClr val="000000"/>
              </a:solidFill>
              <a:latin typeface="ＭＳ ゴシック" panose="020B0609070205080204" pitchFamily="1" charset="-128"/>
              <a:ea typeface="ＭＳ ゴシック" panose="020B0609070205080204" pitchFamily="1" charset="-128"/>
            </a:rPr>
            <a:t>)</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1" charset="-128"/>
              <a:ea typeface="ＭＳ ゴシック" panose="020B0609070205080204" pitchFamily="1" charset="-128"/>
            </a:rPr>
            <a:t>H28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H29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H30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R01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R02  Ⅴ</a:t>
          </a:r>
          <a:r>
            <a:rPr kumimoji="1" lang="ja-JP" altLang="en-US" sz="1100" b="1">
              <a:solidFill>
                <a:srgbClr val="000000"/>
              </a:solidFill>
              <a:latin typeface="ＭＳ ゴシック" panose="020B0609070205080204" pitchFamily="1" charset="-128"/>
              <a:ea typeface="ＭＳ ゴシック" panose="020B0609070205080204" pitchFamily="1" charset="-128"/>
            </a:rPr>
            <a:t>－２</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58</xdr:col>
      <xdr:colOff>25400</xdr:colOff>
      <xdr:row>5</xdr:row>
      <xdr:rowOff>31750</xdr:rowOff>
    </xdr:from>
    <xdr:to>
      <xdr:col>66</xdr:col>
      <xdr:colOff>25400</xdr:colOff>
      <xdr:row>11</xdr:row>
      <xdr:rowOff>146050</xdr:rowOff>
    </xdr:to>
    <xdr:sp>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59</xdr:col>
      <xdr:colOff>95250</xdr:colOff>
      <xdr:row>7</xdr:row>
      <xdr:rowOff>19050</xdr:rowOff>
    </xdr:from>
    <xdr:to>
      <xdr:col>67</xdr:col>
      <xdr:colOff>31750</xdr:colOff>
      <xdr:row>8</xdr:row>
      <xdr:rowOff>101600</xdr:rowOff>
    </xdr:to>
    <xdr:sp>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59</xdr:col>
      <xdr:colOff>95250</xdr:colOff>
      <xdr:row>9</xdr:row>
      <xdr:rowOff>6350</xdr:rowOff>
    </xdr:from>
    <xdr:to>
      <xdr:col>67</xdr:col>
      <xdr:colOff>31750</xdr:colOff>
      <xdr:row>12</xdr:row>
      <xdr:rowOff>127000</xdr:rowOff>
    </xdr:to>
    <xdr:sp>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58</xdr:col>
      <xdr:colOff>107950</xdr:colOff>
      <xdr:row>6</xdr:row>
      <xdr:rowOff>38100</xdr:rowOff>
    </xdr:from>
    <xdr:to>
      <xdr:col>59</xdr:col>
      <xdr:colOff>127000</xdr:colOff>
      <xdr:row>6</xdr:row>
      <xdr:rowOff>38100</xdr:rowOff>
    </xdr:to>
    <xdr:cxnSp>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xdr:nvSpPr>
        <xdr:cNvPr id="29" name="テキスト ボックス 28"/>
        <xdr:cNvSpPr txBox="1"/>
      </xdr:nvSpPr>
      <xdr:spPr>
        <a:xfrm>
          <a:off x="698500" y="2857500"/>
          <a:ext cx="889635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18</xdr:row>
      <xdr:rowOff>88900</xdr:rowOff>
    </xdr:from>
    <xdr:ext cx="6046335" cy="259045"/>
    <xdr:sp>
      <xdr:nvSpPr>
        <xdr:cNvPr id="30" name="テキスト ボックス 29"/>
        <xdr:cNvSpPr txBox="1"/>
      </xdr:nvSpPr>
      <xdr:spPr>
        <a:xfrm>
          <a:off x="698500" y="3175000"/>
          <a:ext cx="60458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20</xdr:row>
      <xdr:rowOff>63500</xdr:rowOff>
    </xdr:from>
    <xdr:ext cx="8231805" cy="259045"/>
    <xdr:sp>
      <xdr:nvSpPr>
        <xdr:cNvPr id="31" name="テキスト ボックス 30"/>
        <xdr:cNvSpPr txBox="1"/>
      </xdr:nvSpPr>
      <xdr:spPr>
        <a:xfrm>
          <a:off x="698500" y="3492500"/>
          <a:ext cx="823150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23</xdr:row>
      <xdr:rowOff>57150</xdr:rowOff>
    </xdr:from>
    <xdr:to>
      <xdr:col>28</xdr:col>
      <xdr:colOff>114300</xdr:colOff>
      <xdr:row>25</xdr:row>
      <xdr:rowOff>31750</xdr:rowOff>
    </xdr:to>
    <xdr:sp>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25</xdr:row>
      <xdr:rowOff>57150</xdr:rowOff>
    </xdr:from>
    <xdr:to>
      <xdr:col>12</xdr:col>
      <xdr:colOff>127000</xdr:colOff>
      <xdr:row>26</xdr:row>
      <xdr:rowOff>139700</xdr:rowOff>
    </xdr:to>
    <xdr:sp>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26</xdr:row>
      <xdr:rowOff>88900</xdr:rowOff>
    </xdr:from>
    <xdr:to>
      <xdr:col>12</xdr:col>
      <xdr:colOff>127000</xdr:colOff>
      <xdr:row>28</xdr:row>
      <xdr:rowOff>0</xdr:rowOff>
    </xdr:to>
    <xdr:sp>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26</xdr:row>
      <xdr:rowOff>88900</xdr:rowOff>
    </xdr:from>
    <xdr:to>
      <xdr:col>18</xdr:col>
      <xdr:colOff>0</xdr:colOff>
      <xdr:row>28</xdr:row>
      <xdr:rowOff>0</xdr:rowOff>
    </xdr:to>
    <xdr:sp>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26</xdr:row>
      <xdr:rowOff>88900</xdr:rowOff>
    </xdr:from>
    <xdr:to>
      <xdr:col>24</xdr:col>
      <xdr:colOff>0</xdr:colOff>
      <xdr:row>28</xdr:row>
      <xdr:rowOff>0</xdr:rowOff>
    </xdr:to>
    <xdr:sp>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xdr:nvSpPr>
        <xdr:cNvPr id="40" name="テキスト ボックス 39"/>
        <xdr:cNvSpPr txBox="1"/>
      </xdr:nvSpPr>
      <xdr:spPr>
        <a:xfrm>
          <a:off x="723900" y="4635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xdr:nvSpPr>
        <xdr:cNvPr id="42" name="テキスト ボックス 41"/>
        <xdr:cNvSpPr txBox="1"/>
      </xdr:nvSpPr>
      <xdr:spPr>
        <a:xfrm>
          <a:off x="230505" y="6969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xdr:nvSpPr>
        <xdr:cNvPr id="44" name="テキスト ボックス 43"/>
        <xdr:cNvSpPr txBox="1"/>
      </xdr:nvSpPr>
      <xdr:spPr>
        <a:xfrm>
          <a:off x="230505" y="6588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xdr:nvSpPr>
        <xdr:cNvPr id="46" name="テキスト ボックス 45"/>
        <xdr:cNvSpPr txBox="1"/>
      </xdr:nvSpPr>
      <xdr:spPr>
        <a:xfrm>
          <a:off x="230505" y="6207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xdr:nvSpPr>
        <xdr:cNvPr id="48" name="テキスト ボックス 47"/>
        <xdr:cNvSpPr txBox="1"/>
      </xdr:nvSpPr>
      <xdr:spPr>
        <a:xfrm>
          <a:off x="230505" y="5826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xdr:nvSpPr>
        <xdr:cNvPr id="50" name="テキスト ボックス 49"/>
        <xdr:cNvSpPr txBox="1"/>
      </xdr:nvSpPr>
      <xdr:spPr>
        <a:xfrm>
          <a:off x="166370" y="5445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xdr:nvSpPr>
        <xdr:cNvPr id="52" name="テキスト ボックス 51"/>
        <xdr:cNvSpPr txBox="1"/>
      </xdr:nvSpPr>
      <xdr:spPr>
        <a:xfrm>
          <a:off x="166370" y="5064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xdr:nvSpPr>
        <xdr:cNvPr id="54" name="テキスト ボックス 53"/>
        <xdr:cNvSpPr txBox="1"/>
      </xdr:nvSpPr>
      <xdr:spPr>
        <a:xfrm>
          <a:off x="166370" y="4683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xdr:nvCxnSpPr>
        <xdr:cNvPr id="56" name="直線コネクタ 55"/>
        <xdr:cNvCxnSpPr/>
      </xdr:nvCxnSpPr>
      <xdr:spPr>
        <a:xfrm flipV="1">
          <a:off x="4633595" y="5179695"/>
          <a:ext cx="1270" cy="15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xdr:nvSpPr>
        <xdr:cNvPr id="57" name="人件費最小値テキスト"/>
        <xdr:cNvSpPr txBox="1"/>
      </xdr:nvSpPr>
      <xdr:spPr>
        <a:xfrm>
          <a:off x="4686300" y="672401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xdr:nvCxnSpPr>
        <xdr:cNvPr id="58" name="直線コネクタ 57"/>
        <xdr:cNvCxnSpPr/>
      </xdr:nvCxnSpPr>
      <xdr:spPr>
        <a:xfrm>
          <a:off x="4546600" y="672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xdr:nvSpPr>
        <xdr:cNvPr id="59" name="人件費最大値テキスト"/>
        <xdr:cNvSpPr txBox="1"/>
      </xdr:nvSpPr>
      <xdr:spPr>
        <a:xfrm>
          <a:off x="4686300" y="4954905"/>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xdr:nvCxnSpPr>
        <xdr:cNvPr id="60" name="直線コネクタ 59"/>
        <xdr:cNvCxnSpPr/>
      </xdr:nvCxnSpPr>
      <xdr:spPr>
        <a:xfrm>
          <a:off x="4546600" y="5179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128975</xdr:rowOff>
    </xdr:from>
    <xdr:to>
      <xdr:col>24</xdr:col>
      <xdr:colOff>63500</xdr:colOff>
      <xdr:row>37</xdr:row>
      <xdr:rowOff>166484</xdr:rowOff>
    </xdr:to>
    <xdr:cxnSp>
      <xdr:nvCxnSpPr>
        <xdr:cNvPr id="61" name="直線コネクタ 60"/>
        <xdr:cNvCxnSpPr/>
      </xdr:nvCxnSpPr>
      <xdr:spPr>
        <a:xfrm flipV="1">
          <a:off x="3797300" y="6472555"/>
          <a:ext cx="8382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xdr:nvSpPr>
        <xdr:cNvPr id="62" name="人件費平均値テキスト"/>
        <xdr:cNvSpPr txBox="1"/>
      </xdr:nvSpPr>
      <xdr:spPr>
        <a:xfrm>
          <a:off x="4686300" y="6080125"/>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xdr:nvSpPr>
        <xdr:cNvPr id="63" name="フローチャート: 判断 62"/>
        <xdr:cNvSpPr/>
      </xdr:nvSpPr>
      <xdr:spPr>
        <a:xfrm>
          <a:off x="45847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166484</xdr:rowOff>
    </xdr:from>
    <xdr:to>
      <xdr:col>19</xdr:col>
      <xdr:colOff>177800</xdr:colOff>
      <xdr:row>38</xdr:row>
      <xdr:rowOff>6503</xdr:rowOff>
    </xdr:to>
    <xdr:cxnSp>
      <xdr:nvCxnSpPr>
        <xdr:cNvPr id="64" name="直線コネクタ 63"/>
        <xdr:cNvCxnSpPr/>
      </xdr:nvCxnSpPr>
      <xdr:spPr>
        <a:xfrm flipV="1">
          <a:off x="2908300" y="6510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xdr:nvSpPr>
        <xdr:cNvPr id="65" name="フローチャート: 判断 64"/>
        <xdr:cNvSpPr/>
      </xdr:nvSpPr>
      <xdr:spPr>
        <a:xfrm>
          <a:off x="3746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xdr:nvSpPr>
        <xdr:cNvPr id="66" name="テキスト ボックス 65"/>
        <xdr:cNvSpPr txBox="1"/>
      </xdr:nvSpPr>
      <xdr:spPr>
        <a:xfrm>
          <a:off x="3529965" y="613410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152349</xdr:rowOff>
    </xdr:from>
    <xdr:to>
      <xdr:col>15</xdr:col>
      <xdr:colOff>50800</xdr:colOff>
      <xdr:row>38</xdr:row>
      <xdr:rowOff>6503</xdr:rowOff>
    </xdr:to>
    <xdr:cxnSp>
      <xdr:nvCxnSpPr>
        <xdr:cNvPr id="67" name="直線コネクタ 66"/>
        <xdr:cNvCxnSpPr/>
      </xdr:nvCxnSpPr>
      <xdr:spPr>
        <a:xfrm>
          <a:off x="2019300" y="6495415"/>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xdr:nvSpPr>
        <xdr:cNvPr id="68" name="フローチャート: 判断 67"/>
        <xdr:cNvSpPr/>
      </xdr:nvSpPr>
      <xdr:spPr>
        <a:xfrm>
          <a:off x="2857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xdr:nvSpPr>
        <xdr:cNvPr id="69" name="テキスト ボックス 68"/>
        <xdr:cNvSpPr txBox="1"/>
      </xdr:nvSpPr>
      <xdr:spPr>
        <a:xfrm>
          <a:off x="2640965" y="614108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152349</xdr:rowOff>
    </xdr:from>
    <xdr:to>
      <xdr:col>10</xdr:col>
      <xdr:colOff>114300</xdr:colOff>
      <xdr:row>38</xdr:row>
      <xdr:rowOff>4673</xdr:rowOff>
    </xdr:to>
    <xdr:cxnSp>
      <xdr:nvCxnSpPr>
        <xdr:cNvPr id="70" name="直線コネクタ 69"/>
        <xdr:cNvCxnSpPr/>
      </xdr:nvCxnSpPr>
      <xdr:spPr>
        <a:xfrm flipV="1">
          <a:off x="1130300" y="64954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xdr:nvSpPr>
        <xdr:cNvPr id="71" name="フローチャート: 判断 70"/>
        <xdr:cNvSpPr/>
      </xdr:nvSpPr>
      <xdr:spPr>
        <a:xfrm>
          <a:off x="1968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xdr:nvSpPr>
        <xdr:cNvPr id="72" name="テキスト ボックス 71"/>
        <xdr:cNvSpPr txBox="1"/>
      </xdr:nvSpPr>
      <xdr:spPr>
        <a:xfrm>
          <a:off x="1751965" y="615061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xdr:nvSpPr>
        <xdr:cNvPr id="73" name="フローチャート: 判断 72"/>
        <xdr:cNvSpPr/>
      </xdr:nvSpPr>
      <xdr:spPr>
        <a:xfrm>
          <a:off x="1079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xdr:nvSpPr>
        <xdr:cNvPr id="74" name="テキスト ボックス 73"/>
        <xdr:cNvSpPr txBox="1"/>
      </xdr:nvSpPr>
      <xdr:spPr>
        <a:xfrm>
          <a:off x="862965" y="615315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xdr:nvSpPr>
        <xdr:cNvPr id="75" name="テキスト ボックス 74"/>
        <xdr:cNvSpPr txBox="1"/>
      </xdr:nvSpPr>
      <xdr:spPr>
        <a:xfrm>
          <a:off x="44450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xdr:nvSpPr>
        <xdr:cNvPr id="76" name="テキスト ボックス 75"/>
        <xdr:cNvSpPr txBox="1"/>
      </xdr:nvSpPr>
      <xdr:spPr>
        <a:xfrm>
          <a:off x="3606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xdr:nvSpPr>
        <xdr:cNvPr id="77" name="テキスト ボックス 76"/>
        <xdr:cNvSpPr txBox="1"/>
      </xdr:nvSpPr>
      <xdr:spPr>
        <a:xfrm>
          <a:off x="2717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xdr:nvSpPr>
        <xdr:cNvPr id="78" name="テキスト ボックス 77"/>
        <xdr:cNvSpPr txBox="1"/>
      </xdr:nvSpPr>
      <xdr:spPr>
        <a:xfrm>
          <a:off x="1828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xdr:nvSpPr>
        <xdr:cNvPr id="79" name="テキスト ボックス 78"/>
        <xdr:cNvSpPr txBox="1"/>
      </xdr:nvSpPr>
      <xdr:spPr>
        <a:xfrm>
          <a:off x="939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78175</xdr:rowOff>
    </xdr:from>
    <xdr:to>
      <xdr:col>24</xdr:col>
      <xdr:colOff>114300</xdr:colOff>
      <xdr:row>38</xdr:row>
      <xdr:rowOff>8325</xdr:rowOff>
    </xdr:to>
    <xdr:sp>
      <xdr:nvSpPr>
        <xdr:cNvPr id="80" name="楕円 79"/>
        <xdr:cNvSpPr/>
      </xdr:nvSpPr>
      <xdr:spPr>
        <a:xfrm>
          <a:off x="45847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56602</xdr:rowOff>
    </xdr:from>
    <xdr:ext cx="534377" cy="259045"/>
    <xdr:sp>
      <xdr:nvSpPr>
        <xdr:cNvPr id="81" name="人件費該当値テキスト"/>
        <xdr:cNvSpPr txBox="1"/>
      </xdr:nvSpPr>
      <xdr:spPr>
        <a:xfrm>
          <a:off x="4686300" y="640016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115684</xdr:rowOff>
    </xdr:from>
    <xdr:to>
      <xdr:col>20</xdr:col>
      <xdr:colOff>38100</xdr:colOff>
      <xdr:row>38</xdr:row>
      <xdr:rowOff>45834</xdr:rowOff>
    </xdr:to>
    <xdr:sp>
      <xdr:nvSpPr>
        <xdr:cNvPr id="82" name="楕円 81"/>
        <xdr:cNvSpPr/>
      </xdr:nvSpPr>
      <xdr:spPr>
        <a:xfrm>
          <a:off x="3746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36961</xdr:rowOff>
    </xdr:from>
    <xdr:ext cx="534377" cy="259045"/>
    <xdr:sp>
      <xdr:nvSpPr>
        <xdr:cNvPr id="83" name="テキスト ボックス 82"/>
        <xdr:cNvSpPr txBox="1"/>
      </xdr:nvSpPr>
      <xdr:spPr>
        <a:xfrm>
          <a:off x="3529965" y="655193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127152</xdr:rowOff>
    </xdr:from>
    <xdr:to>
      <xdr:col>15</xdr:col>
      <xdr:colOff>101600</xdr:colOff>
      <xdr:row>38</xdr:row>
      <xdr:rowOff>57302</xdr:rowOff>
    </xdr:to>
    <xdr:sp>
      <xdr:nvSpPr>
        <xdr:cNvPr id="84" name="楕円 83"/>
        <xdr:cNvSpPr/>
      </xdr:nvSpPr>
      <xdr:spPr>
        <a:xfrm>
          <a:off x="2857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48430</xdr:rowOff>
    </xdr:from>
    <xdr:ext cx="534377" cy="259045"/>
    <xdr:sp>
      <xdr:nvSpPr>
        <xdr:cNvPr id="85" name="テキスト ボックス 84"/>
        <xdr:cNvSpPr txBox="1"/>
      </xdr:nvSpPr>
      <xdr:spPr>
        <a:xfrm>
          <a:off x="2640965" y="656336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101549</xdr:rowOff>
    </xdr:from>
    <xdr:to>
      <xdr:col>10</xdr:col>
      <xdr:colOff>165100</xdr:colOff>
      <xdr:row>38</xdr:row>
      <xdr:rowOff>31699</xdr:rowOff>
    </xdr:to>
    <xdr:sp>
      <xdr:nvSpPr>
        <xdr:cNvPr id="86" name="楕円 85"/>
        <xdr:cNvSpPr/>
      </xdr:nvSpPr>
      <xdr:spPr>
        <a:xfrm>
          <a:off x="19685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22826</xdr:rowOff>
    </xdr:from>
    <xdr:ext cx="534377" cy="259045"/>
    <xdr:sp>
      <xdr:nvSpPr>
        <xdr:cNvPr id="87" name="テキスト ボックス 86"/>
        <xdr:cNvSpPr txBox="1"/>
      </xdr:nvSpPr>
      <xdr:spPr>
        <a:xfrm>
          <a:off x="1751965" y="653732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125324</xdr:rowOff>
    </xdr:from>
    <xdr:to>
      <xdr:col>6</xdr:col>
      <xdr:colOff>38100</xdr:colOff>
      <xdr:row>38</xdr:row>
      <xdr:rowOff>55474</xdr:rowOff>
    </xdr:to>
    <xdr:sp>
      <xdr:nvSpPr>
        <xdr:cNvPr id="88" name="楕円 87"/>
        <xdr:cNvSpPr/>
      </xdr:nvSpPr>
      <xdr:spPr>
        <a:xfrm>
          <a:off x="1079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46600</xdr:rowOff>
    </xdr:from>
    <xdr:ext cx="534377" cy="259045"/>
    <xdr:sp>
      <xdr:nvSpPr>
        <xdr:cNvPr id="89" name="テキスト ボックス 88"/>
        <xdr:cNvSpPr txBox="1"/>
      </xdr:nvSpPr>
      <xdr:spPr>
        <a:xfrm>
          <a:off x="862965" y="656145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45</xdr:row>
      <xdr:rowOff>57150</xdr:rowOff>
    </xdr:from>
    <xdr:to>
      <xdr:col>12</xdr:col>
      <xdr:colOff>127000</xdr:colOff>
      <xdr:row>46</xdr:row>
      <xdr:rowOff>139700</xdr:rowOff>
    </xdr:to>
    <xdr:sp>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46</xdr:row>
      <xdr:rowOff>88900</xdr:rowOff>
    </xdr:from>
    <xdr:to>
      <xdr:col>12</xdr:col>
      <xdr:colOff>127000</xdr:colOff>
      <xdr:row>48</xdr:row>
      <xdr:rowOff>0</xdr:rowOff>
    </xdr:to>
    <xdr:sp>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46</xdr:row>
      <xdr:rowOff>88900</xdr:rowOff>
    </xdr:from>
    <xdr:to>
      <xdr:col>18</xdr:col>
      <xdr:colOff>0</xdr:colOff>
      <xdr:row>48</xdr:row>
      <xdr:rowOff>0</xdr:rowOff>
    </xdr:to>
    <xdr:sp>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46</xdr:row>
      <xdr:rowOff>88900</xdr:rowOff>
    </xdr:from>
    <xdr:to>
      <xdr:col>24</xdr:col>
      <xdr:colOff>0</xdr:colOff>
      <xdr:row>48</xdr:row>
      <xdr:rowOff>0</xdr:rowOff>
    </xdr:to>
    <xdr:sp>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xdr:nvSpPr>
        <xdr:cNvPr id="98" name="テキスト ボックス 97"/>
        <xdr:cNvSpPr txBox="1"/>
      </xdr:nvSpPr>
      <xdr:spPr>
        <a:xfrm>
          <a:off x="723900" y="8064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xdr:nvSpPr>
        <xdr:cNvPr id="100" name="テキスト ボックス 99"/>
        <xdr:cNvSpPr txBox="1"/>
      </xdr:nvSpPr>
      <xdr:spPr>
        <a:xfrm>
          <a:off x="230505" y="10398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xdr:nvCxnSpPr>
        <xdr:cNvPr id="101" name="直線コネクタ 100"/>
        <xdr:cNvCxnSpPr/>
      </xdr:nvCxnSpPr>
      <xdr:spPr>
        <a:xfrm>
          <a:off x="762000" y="10213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xdr:nvSpPr>
        <xdr:cNvPr id="102" name="テキスト ボックス 101"/>
        <xdr:cNvSpPr txBox="1"/>
      </xdr:nvSpPr>
      <xdr:spPr>
        <a:xfrm>
          <a:off x="230505" y="1007173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xdr:nvCxnSpPr>
        <xdr:cNvPr id="103" name="直線コネクタ 102"/>
        <xdr:cNvCxnSpPr/>
      </xdr:nvCxnSpPr>
      <xdr:spPr>
        <a:xfrm>
          <a:off x="762000" y="9887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xdr:nvSpPr>
        <xdr:cNvPr id="104" name="テキスト ボックス 103"/>
        <xdr:cNvSpPr txBox="1"/>
      </xdr:nvSpPr>
      <xdr:spPr>
        <a:xfrm>
          <a:off x="230505" y="974534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xdr:nvCxnSpPr>
        <xdr:cNvPr id="105" name="直線コネクタ 104"/>
        <xdr:cNvCxnSpPr/>
      </xdr:nvCxnSpPr>
      <xdr:spPr>
        <a:xfrm>
          <a:off x="762000" y="956119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xdr:nvSpPr>
        <xdr:cNvPr id="106" name="テキスト ボックス 105"/>
        <xdr:cNvSpPr txBox="1"/>
      </xdr:nvSpPr>
      <xdr:spPr>
        <a:xfrm>
          <a:off x="230505" y="941895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xdr:nvCxnSpPr>
        <xdr:cNvPr id="107" name="直線コネクタ 106"/>
        <xdr:cNvCxnSpPr/>
      </xdr:nvCxnSpPr>
      <xdr:spPr>
        <a:xfrm>
          <a:off x="762000" y="923417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xdr:nvSpPr>
        <xdr:cNvPr id="108" name="テキスト ボックス 107"/>
        <xdr:cNvSpPr txBox="1"/>
      </xdr:nvSpPr>
      <xdr:spPr>
        <a:xfrm>
          <a:off x="166370" y="909193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xdr:nvCxnSpPr>
        <xdr:cNvPr id="109" name="直線コネクタ 108"/>
        <xdr:cNvCxnSpPr/>
      </xdr:nvCxnSpPr>
      <xdr:spPr>
        <a:xfrm>
          <a:off x="762000" y="8907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xdr:nvSpPr>
        <xdr:cNvPr id="110" name="テキスト ボックス 109"/>
        <xdr:cNvSpPr txBox="1"/>
      </xdr:nvSpPr>
      <xdr:spPr>
        <a:xfrm>
          <a:off x="166370" y="876554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xdr:nvCxnSpPr>
        <xdr:cNvPr id="111" name="直線コネクタ 110"/>
        <xdr:cNvCxnSpPr/>
      </xdr:nvCxnSpPr>
      <xdr:spPr>
        <a:xfrm>
          <a:off x="762000" y="858139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xdr:nvSpPr>
        <xdr:cNvPr id="112" name="テキスト ボックス 111"/>
        <xdr:cNvSpPr txBox="1"/>
      </xdr:nvSpPr>
      <xdr:spPr>
        <a:xfrm>
          <a:off x="166370" y="843915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xdr:nvSpPr>
        <xdr:cNvPr id="114" name="テキスト ボックス 113"/>
        <xdr:cNvSpPr txBox="1"/>
      </xdr:nvSpPr>
      <xdr:spPr>
        <a:xfrm>
          <a:off x="166370" y="8112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xdr:nvCxnSpPr>
        <xdr:cNvPr id="116" name="直線コネクタ 115"/>
        <xdr:cNvCxnSpPr/>
      </xdr:nvCxnSpPr>
      <xdr:spPr>
        <a:xfrm flipV="1">
          <a:off x="4633595" y="8705850"/>
          <a:ext cx="1270"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xdr:nvSpPr>
        <xdr:cNvPr id="117" name="物件費最小値テキスト"/>
        <xdr:cNvSpPr txBox="1"/>
      </xdr:nvSpPr>
      <xdr:spPr>
        <a:xfrm>
          <a:off x="4686300" y="1023302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xdr:nvCxnSpPr>
        <xdr:cNvPr id="118" name="直線コネクタ 117"/>
        <xdr:cNvCxnSpPr/>
      </xdr:nvCxnSpPr>
      <xdr:spPr>
        <a:xfrm>
          <a:off x="4546600" y="1022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xdr:nvSpPr>
        <xdr:cNvPr id="119" name="物件費最大値テキスト"/>
        <xdr:cNvSpPr txBox="1"/>
      </xdr:nvSpPr>
      <xdr:spPr>
        <a:xfrm>
          <a:off x="4686300" y="848106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xdr:nvCxnSpPr>
        <xdr:cNvPr id="120" name="直線コネクタ 119"/>
        <xdr:cNvCxnSpPr/>
      </xdr:nvCxnSpPr>
      <xdr:spPr>
        <a:xfrm>
          <a:off x="4546600" y="87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14607</xdr:rowOff>
    </xdr:from>
    <xdr:to>
      <xdr:col>24</xdr:col>
      <xdr:colOff>63500</xdr:colOff>
      <xdr:row>59</xdr:row>
      <xdr:rowOff>124269</xdr:rowOff>
    </xdr:to>
    <xdr:cxnSp>
      <xdr:nvCxnSpPr>
        <xdr:cNvPr id="121" name="直線コネクタ 120"/>
        <xdr:cNvCxnSpPr/>
      </xdr:nvCxnSpPr>
      <xdr:spPr>
        <a:xfrm flipV="1">
          <a:off x="3797300" y="10130155"/>
          <a:ext cx="8382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xdr:nvSpPr>
        <xdr:cNvPr id="122" name="物件費平均値テキスト"/>
        <xdr:cNvSpPr txBox="1"/>
      </xdr:nvSpPr>
      <xdr:spPr>
        <a:xfrm>
          <a:off x="4686300" y="9631680"/>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xdr:nvSpPr>
        <xdr:cNvPr id="123" name="フローチャート: 判断 122"/>
        <xdr:cNvSpPr/>
      </xdr:nvSpPr>
      <xdr:spPr>
        <a:xfrm>
          <a:off x="45847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124269</xdr:rowOff>
    </xdr:from>
    <xdr:to>
      <xdr:col>19</xdr:col>
      <xdr:colOff>177800</xdr:colOff>
      <xdr:row>59</xdr:row>
      <xdr:rowOff>145513</xdr:rowOff>
    </xdr:to>
    <xdr:cxnSp>
      <xdr:nvCxnSpPr>
        <xdr:cNvPr id="124" name="直線コネクタ 123"/>
        <xdr:cNvCxnSpPr/>
      </xdr:nvCxnSpPr>
      <xdr:spPr>
        <a:xfrm flipV="1">
          <a:off x="2908300" y="10239375"/>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xdr:nvSpPr>
        <xdr:cNvPr id="125" name="フローチャート: 判断 124"/>
        <xdr:cNvSpPr/>
      </xdr:nvSpPr>
      <xdr:spPr>
        <a:xfrm>
          <a:off x="37465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xdr:nvSpPr>
        <xdr:cNvPr id="126" name="テキスト ボックス 125"/>
        <xdr:cNvSpPr txBox="1"/>
      </xdr:nvSpPr>
      <xdr:spPr>
        <a:xfrm>
          <a:off x="3529965" y="959548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61110</xdr:rowOff>
    </xdr:from>
    <xdr:to>
      <xdr:col>15</xdr:col>
      <xdr:colOff>50800</xdr:colOff>
      <xdr:row>59</xdr:row>
      <xdr:rowOff>145513</xdr:rowOff>
    </xdr:to>
    <xdr:cxnSp>
      <xdr:nvCxnSpPr>
        <xdr:cNvPr id="127" name="直線コネクタ 126"/>
        <xdr:cNvCxnSpPr/>
      </xdr:nvCxnSpPr>
      <xdr:spPr>
        <a:xfrm>
          <a:off x="2019300" y="1017651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xdr:nvSpPr>
        <xdr:cNvPr id="128" name="フローチャート: 判断 127"/>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xdr:nvSpPr>
        <xdr:cNvPr id="129" name="テキスト ボックス 128"/>
        <xdr:cNvSpPr txBox="1"/>
      </xdr:nvSpPr>
      <xdr:spPr>
        <a:xfrm>
          <a:off x="2640965" y="958977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40080</xdr:rowOff>
    </xdr:from>
    <xdr:to>
      <xdr:col>10</xdr:col>
      <xdr:colOff>114300</xdr:colOff>
      <xdr:row>59</xdr:row>
      <xdr:rowOff>61110</xdr:rowOff>
    </xdr:to>
    <xdr:cxnSp>
      <xdr:nvCxnSpPr>
        <xdr:cNvPr id="130" name="直線コネクタ 129"/>
        <xdr:cNvCxnSpPr/>
      </xdr:nvCxnSpPr>
      <xdr:spPr>
        <a:xfrm>
          <a:off x="1130300" y="101555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xdr:nvSpPr>
        <xdr:cNvPr id="131" name="フローチャート: 判断 130"/>
        <xdr:cNvSpPr/>
      </xdr:nvSpPr>
      <xdr:spPr>
        <a:xfrm>
          <a:off x="1968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xdr:nvSpPr>
        <xdr:cNvPr id="132" name="テキスト ボックス 131"/>
        <xdr:cNvSpPr txBox="1"/>
      </xdr:nvSpPr>
      <xdr:spPr>
        <a:xfrm>
          <a:off x="1751965" y="964374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xdr:nvSpPr>
        <xdr:cNvPr id="133" name="フローチャート: 判断 132"/>
        <xdr:cNvSpPr/>
      </xdr:nvSpPr>
      <xdr:spPr>
        <a:xfrm>
          <a:off x="1079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xdr:nvSpPr>
        <xdr:cNvPr id="134" name="テキスト ボックス 133"/>
        <xdr:cNvSpPr txBox="1"/>
      </xdr:nvSpPr>
      <xdr:spPr>
        <a:xfrm>
          <a:off x="862965" y="963930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xdr:nvSpPr>
        <xdr:cNvPr id="135" name="テキスト ボックス 134"/>
        <xdr:cNvSpPr txBox="1"/>
      </xdr:nvSpPr>
      <xdr:spPr>
        <a:xfrm>
          <a:off x="44450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xdr:nvSpPr>
        <xdr:cNvPr id="136" name="テキスト ボックス 135"/>
        <xdr:cNvSpPr txBox="1"/>
      </xdr:nvSpPr>
      <xdr:spPr>
        <a:xfrm>
          <a:off x="3606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xdr:nvSpPr>
        <xdr:cNvPr id="137" name="テキスト ボックス 136"/>
        <xdr:cNvSpPr txBox="1"/>
      </xdr:nvSpPr>
      <xdr:spPr>
        <a:xfrm>
          <a:off x="2717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xdr:nvSpPr>
        <xdr:cNvPr id="138" name="テキスト ボックス 137"/>
        <xdr:cNvSpPr txBox="1"/>
      </xdr:nvSpPr>
      <xdr:spPr>
        <a:xfrm>
          <a:off x="1828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xdr:nvSpPr>
        <xdr:cNvPr id="139" name="テキスト ボックス 138"/>
        <xdr:cNvSpPr txBox="1"/>
      </xdr:nvSpPr>
      <xdr:spPr>
        <a:xfrm>
          <a:off x="939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135257</xdr:rowOff>
    </xdr:from>
    <xdr:to>
      <xdr:col>24</xdr:col>
      <xdr:colOff>114300</xdr:colOff>
      <xdr:row>59</xdr:row>
      <xdr:rowOff>65407</xdr:rowOff>
    </xdr:to>
    <xdr:sp>
      <xdr:nvSpPr>
        <xdr:cNvPr id="140" name="楕円 139"/>
        <xdr:cNvSpPr/>
      </xdr:nvSpPr>
      <xdr:spPr>
        <a:xfrm>
          <a:off x="45847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50184</xdr:rowOff>
    </xdr:from>
    <xdr:ext cx="534377" cy="259045"/>
    <xdr:sp>
      <xdr:nvSpPr>
        <xdr:cNvPr id="141" name="物件費該当値テキスト"/>
        <xdr:cNvSpPr txBox="1"/>
      </xdr:nvSpPr>
      <xdr:spPr>
        <a:xfrm>
          <a:off x="4686300" y="9994265"/>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73469</xdr:rowOff>
    </xdr:from>
    <xdr:to>
      <xdr:col>20</xdr:col>
      <xdr:colOff>38100</xdr:colOff>
      <xdr:row>60</xdr:row>
      <xdr:rowOff>3619</xdr:rowOff>
    </xdr:to>
    <xdr:sp>
      <xdr:nvSpPr>
        <xdr:cNvPr id="142" name="楕円 141"/>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166196</xdr:rowOff>
    </xdr:from>
    <xdr:ext cx="534377" cy="259045"/>
    <xdr:sp>
      <xdr:nvSpPr>
        <xdr:cNvPr id="143" name="テキスト ボックス 142"/>
        <xdr:cNvSpPr txBox="1"/>
      </xdr:nvSpPr>
      <xdr:spPr>
        <a:xfrm>
          <a:off x="3529965" y="1028128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94713</xdr:rowOff>
    </xdr:from>
    <xdr:to>
      <xdr:col>15</xdr:col>
      <xdr:colOff>101600</xdr:colOff>
      <xdr:row>60</xdr:row>
      <xdr:rowOff>24863</xdr:rowOff>
    </xdr:to>
    <xdr:sp>
      <xdr:nvSpPr>
        <xdr:cNvPr id="144" name="楕円 143"/>
        <xdr:cNvSpPr/>
      </xdr:nvSpPr>
      <xdr:spPr>
        <a:xfrm>
          <a:off x="2857500" y="102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15990</xdr:rowOff>
    </xdr:from>
    <xdr:ext cx="534377" cy="259045"/>
    <xdr:sp>
      <xdr:nvSpPr>
        <xdr:cNvPr id="145" name="テキスト ボックス 144"/>
        <xdr:cNvSpPr txBox="1"/>
      </xdr:nvSpPr>
      <xdr:spPr>
        <a:xfrm>
          <a:off x="2640965" y="1030287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10310</xdr:rowOff>
    </xdr:from>
    <xdr:to>
      <xdr:col>10</xdr:col>
      <xdr:colOff>165100</xdr:colOff>
      <xdr:row>59</xdr:row>
      <xdr:rowOff>111910</xdr:rowOff>
    </xdr:to>
    <xdr:sp>
      <xdr:nvSpPr>
        <xdr:cNvPr id="146" name="楕円 145"/>
        <xdr:cNvSpPr/>
      </xdr:nvSpPr>
      <xdr:spPr>
        <a:xfrm>
          <a:off x="1968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103037</xdr:rowOff>
    </xdr:from>
    <xdr:ext cx="534377" cy="259045"/>
    <xdr:sp>
      <xdr:nvSpPr>
        <xdr:cNvPr id="147" name="テキスト ボックス 146"/>
        <xdr:cNvSpPr txBox="1"/>
      </xdr:nvSpPr>
      <xdr:spPr>
        <a:xfrm>
          <a:off x="1751965" y="1021842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160730</xdr:rowOff>
    </xdr:from>
    <xdr:to>
      <xdr:col>6</xdr:col>
      <xdr:colOff>38100</xdr:colOff>
      <xdr:row>59</xdr:row>
      <xdr:rowOff>90880</xdr:rowOff>
    </xdr:to>
    <xdr:sp>
      <xdr:nvSpPr>
        <xdr:cNvPr id="148" name="楕円 147"/>
        <xdr:cNvSpPr/>
      </xdr:nvSpPr>
      <xdr:spPr>
        <a:xfrm>
          <a:off x="1079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82007</xdr:rowOff>
    </xdr:from>
    <xdr:ext cx="534377" cy="259045"/>
    <xdr:sp>
      <xdr:nvSpPr>
        <xdr:cNvPr id="149" name="テキスト ボックス 148"/>
        <xdr:cNvSpPr txBox="1"/>
      </xdr:nvSpPr>
      <xdr:spPr>
        <a:xfrm>
          <a:off x="862965" y="1019746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65</xdr:row>
      <xdr:rowOff>57150</xdr:rowOff>
    </xdr:from>
    <xdr:to>
      <xdr:col>12</xdr:col>
      <xdr:colOff>127000</xdr:colOff>
      <xdr:row>66</xdr:row>
      <xdr:rowOff>139700</xdr:rowOff>
    </xdr:to>
    <xdr:sp>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66</xdr:row>
      <xdr:rowOff>88900</xdr:rowOff>
    </xdr:from>
    <xdr:to>
      <xdr:col>12</xdr:col>
      <xdr:colOff>127000</xdr:colOff>
      <xdr:row>68</xdr:row>
      <xdr:rowOff>0</xdr:rowOff>
    </xdr:to>
    <xdr:sp>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66</xdr:row>
      <xdr:rowOff>88900</xdr:rowOff>
    </xdr:from>
    <xdr:to>
      <xdr:col>18</xdr:col>
      <xdr:colOff>0</xdr:colOff>
      <xdr:row>68</xdr:row>
      <xdr:rowOff>0</xdr:rowOff>
    </xdr:to>
    <xdr:sp>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66</xdr:row>
      <xdr:rowOff>88900</xdr:rowOff>
    </xdr:from>
    <xdr:to>
      <xdr:col>24</xdr:col>
      <xdr:colOff>0</xdr:colOff>
      <xdr:row>68</xdr:row>
      <xdr:rowOff>0</xdr:rowOff>
    </xdr:to>
    <xdr:sp>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xdr:nvSpPr>
        <xdr:cNvPr id="158" name="テキスト ボックス 157"/>
        <xdr:cNvSpPr txBox="1"/>
      </xdr:nvSpPr>
      <xdr:spPr>
        <a:xfrm>
          <a:off x="723900" y="11493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xdr:nvSpPr>
        <xdr:cNvPr id="161" name="テキスト ボックス 160"/>
        <xdr:cNvSpPr txBox="1"/>
      </xdr:nvSpPr>
      <xdr:spPr>
        <a:xfrm>
          <a:off x="513080" y="132562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xdr:nvSpPr>
        <xdr:cNvPr id="163" name="テキスト ボックス 162"/>
        <xdr:cNvSpPr txBox="1"/>
      </xdr:nvSpPr>
      <xdr:spPr>
        <a:xfrm>
          <a:off x="230505" y="12684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xdr:nvSpPr>
        <xdr:cNvPr id="165" name="テキスト ボックス 164"/>
        <xdr:cNvSpPr txBox="1"/>
      </xdr:nvSpPr>
      <xdr:spPr>
        <a:xfrm>
          <a:off x="230505" y="121132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xdr:nvSpPr>
        <xdr:cNvPr id="167" name="テキスト ボックス 166"/>
        <xdr:cNvSpPr txBox="1"/>
      </xdr:nvSpPr>
      <xdr:spPr>
        <a:xfrm>
          <a:off x="230505" y="11541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xdr:nvCxnSpPr>
        <xdr:cNvPr id="169" name="直線コネクタ 168"/>
        <xdr:cNvCxnSpPr/>
      </xdr:nvCxnSpPr>
      <xdr:spPr>
        <a:xfrm flipV="1">
          <a:off x="4633595" y="12143740"/>
          <a:ext cx="1270" cy="123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xdr:nvSpPr>
        <xdr:cNvPr id="170" name="維持補修費最小値テキスト"/>
        <xdr:cNvSpPr txBox="1"/>
      </xdr:nvSpPr>
      <xdr:spPr>
        <a:xfrm>
          <a:off x="4686300" y="13386435"/>
          <a:ext cx="37846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xdr:nvCxnSpPr>
        <xdr:cNvPr id="171" name="直線コネクタ 170"/>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xdr:nvSpPr>
        <xdr:cNvPr id="172" name="維持補修費最大値テキスト"/>
        <xdr:cNvSpPr txBox="1"/>
      </xdr:nvSpPr>
      <xdr:spPr>
        <a:xfrm>
          <a:off x="4686300" y="1191895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xdr:nvCxnSpPr>
        <xdr:cNvPr id="173" name="直線コネクタ 172"/>
        <xdr:cNvCxnSpPr/>
      </xdr:nvCxnSpPr>
      <xdr:spPr>
        <a:xfrm>
          <a:off x="4546600" y="1214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84607</xdr:rowOff>
    </xdr:from>
    <xdr:to>
      <xdr:col>24</xdr:col>
      <xdr:colOff>63500</xdr:colOff>
      <xdr:row>77</xdr:row>
      <xdr:rowOff>98037</xdr:rowOff>
    </xdr:to>
    <xdr:cxnSp>
      <xdr:nvCxnSpPr>
        <xdr:cNvPr id="174" name="直線コネクタ 173"/>
        <xdr:cNvCxnSpPr/>
      </xdr:nvCxnSpPr>
      <xdr:spPr>
        <a:xfrm>
          <a:off x="3797300" y="1328610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xdr:nvSpPr>
        <xdr:cNvPr id="175" name="維持補修費平均値テキスト"/>
        <xdr:cNvSpPr txBox="1"/>
      </xdr:nvSpPr>
      <xdr:spPr>
        <a:xfrm>
          <a:off x="4686300" y="12966700"/>
          <a:ext cx="46926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xdr:nvSpPr>
        <xdr:cNvPr id="176" name="フローチャート: 判断 175"/>
        <xdr:cNvSpPr/>
      </xdr:nvSpPr>
      <xdr:spPr>
        <a:xfrm>
          <a:off x="45847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84607</xdr:rowOff>
    </xdr:from>
    <xdr:to>
      <xdr:col>19</xdr:col>
      <xdr:colOff>177800</xdr:colOff>
      <xdr:row>77</xdr:row>
      <xdr:rowOff>89294</xdr:rowOff>
    </xdr:to>
    <xdr:cxnSp>
      <xdr:nvCxnSpPr>
        <xdr:cNvPr id="177" name="直線コネクタ 176"/>
        <xdr:cNvCxnSpPr/>
      </xdr:nvCxnSpPr>
      <xdr:spPr>
        <a:xfrm flipV="1">
          <a:off x="2908300" y="13286105"/>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xdr:nvSpPr>
        <xdr:cNvPr id="178" name="フローチャート: 判断 177"/>
        <xdr:cNvSpPr/>
      </xdr:nvSpPr>
      <xdr:spPr>
        <a:xfrm>
          <a:off x="37465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xdr:nvSpPr>
        <xdr:cNvPr id="179" name="テキスト ボックス 178"/>
        <xdr:cNvSpPr txBox="1"/>
      </xdr:nvSpPr>
      <xdr:spPr>
        <a:xfrm>
          <a:off x="3562350" y="1291653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80607</xdr:rowOff>
    </xdr:from>
    <xdr:to>
      <xdr:col>15</xdr:col>
      <xdr:colOff>50800</xdr:colOff>
      <xdr:row>77</xdr:row>
      <xdr:rowOff>89294</xdr:rowOff>
    </xdr:to>
    <xdr:cxnSp>
      <xdr:nvCxnSpPr>
        <xdr:cNvPr id="180" name="直線コネクタ 179"/>
        <xdr:cNvCxnSpPr/>
      </xdr:nvCxnSpPr>
      <xdr:spPr>
        <a:xfrm>
          <a:off x="2019300" y="132816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xdr:nvSpPr>
        <xdr:cNvPr id="181" name="フローチャート: 判断 180"/>
        <xdr:cNvSpPr/>
      </xdr:nvSpPr>
      <xdr:spPr>
        <a:xfrm>
          <a:off x="2857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xdr:nvSpPr>
        <xdr:cNvPr id="182" name="テキスト ボックス 181"/>
        <xdr:cNvSpPr txBox="1"/>
      </xdr:nvSpPr>
      <xdr:spPr>
        <a:xfrm>
          <a:off x="2673350" y="1291018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80607</xdr:rowOff>
    </xdr:from>
    <xdr:to>
      <xdr:col>10</xdr:col>
      <xdr:colOff>114300</xdr:colOff>
      <xdr:row>77</xdr:row>
      <xdr:rowOff>108038</xdr:rowOff>
    </xdr:to>
    <xdr:cxnSp>
      <xdr:nvCxnSpPr>
        <xdr:cNvPr id="183" name="直線コネクタ 182"/>
        <xdr:cNvCxnSpPr/>
      </xdr:nvCxnSpPr>
      <xdr:spPr>
        <a:xfrm flipV="1">
          <a:off x="1130300" y="132816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xdr:nvSpPr>
        <xdr:cNvPr id="184" name="フローチャート: 判断 183"/>
        <xdr:cNvSpPr/>
      </xdr:nvSpPr>
      <xdr:spPr>
        <a:xfrm>
          <a:off x="1968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xdr:nvSpPr>
        <xdr:cNvPr id="185" name="テキスト ボックス 184"/>
        <xdr:cNvSpPr txBox="1"/>
      </xdr:nvSpPr>
      <xdr:spPr>
        <a:xfrm>
          <a:off x="1784350" y="1290510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xdr:nvSpPr>
        <xdr:cNvPr id="186" name="フローチャート: 判断 185"/>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xdr:nvSpPr>
        <xdr:cNvPr id="187" name="テキスト ボックス 186"/>
        <xdr:cNvSpPr txBox="1"/>
      </xdr:nvSpPr>
      <xdr:spPr>
        <a:xfrm>
          <a:off x="895350" y="1292288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xdr:nvSpPr>
        <xdr:cNvPr id="188" name="テキスト ボックス 187"/>
        <xdr:cNvSpPr txBox="1"/>
      </xdr:nvSpPr>
      <xdr:spPr>
        <a:xfrm>
          <a:off x="44450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xdr:nvSpPr>
        <xdr:cNvPr id="189" name="テキスト ボックス 188"/>
        <xdr:cNvSpPr txBox="1"/>
      </xdr:nvSpPr>
      <xdr:spPr>
        <a:xfrm>
          <a:off x="3606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xdr:nvSpPr>
        <xdr:cNvPr id="190" name="テキスト ボックス 189"/>
        <xdr:cNvSpPr txBox="1"/>
      </xdr:nvSpPr>
      <xdr:spPr>
        <a:xfrm>
          <a:off x="2717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xdr:nvSpPr>
        <xdr:cNvPr id="191" name="テキスト ボックス 190"/>
        <xdr:cNvSpPr txBox="1"/>
      </xdr:nvSpPr>
      <xdr:spPr>
        <a:xfrm>
          <a:off x="1828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xdr:nvSpPr>
        <xdr:cNvPr id="192" name="テキスト ボックス 191"/>
        <xdr:cNvSpPr txBox="1"/>
      </xdr:nvSpPr>
      <xdr:spPr>
        <a:xfrm>
          <a:off x="939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47237</xdr:rowOff>
    </xdr:from>
    <xdr:to>
      <xdr:col>24</xdr:col>
      <xdr:colOff>114300</xdr:colOff>
      <xdr:row>77</xdr:row>
      <xdr:rowOff>148837</xdr:rowOff>
    </xdr:to>
    <xdr:sp>
      <xdr:nvSpPr>
        <xdr:cNvPr id="193" name="楕円 192"/>
        <xdr:cNvSpPr/>
      </xdr:nvSpPr>
      <xdr:spPr>
        <a:xfrm>
          <a:off x="45847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133614</xdr:rowOff>
    </xdr:from>
    <xdr:ext cx="469744" cy="259045"/>
    <xdr:sp>
      <xdr:nvSpPr>
        <xdr:cNvPr id="194" name="維持補修費該当値テキスト"/>
        <xdr:cNvSpPr txBox="1"/>
      </xdr:nvSpPr>
      <xdr:spPr>
        <a:xfrm>
          <a:off x="4686300" y="1316355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33807</xdr:rowOff>
    </xdr:from>
    <xdr:to>
      <xdr:col>20</xdr:col>
      <xdr:colOff>38100</xdr:colOff>
      <xdr:row>77</xdr:row>
      <xdr:rowOff>135407</xdr:rowOff>
    </xdr:to>
    <xdr:sp>
      <xdr:nvSpPr>
        <xdr:cNvPr id="195" name="楕円 194"/>
        <xdr:cNvSpPr/>
      </xdr:nvSpPr>
      <xdr:spPr>
        <a:xfrm>
          <a:off x="37465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126534</xdr:rowOff>
    </xdr:from>
    <xdr:ext cx="469744" cy="259045"/>
    <xdr:sp>
      <xdr:nvSpPr>
        <xdr:cNvPr id="196" name="テキスト ボックス 195"/>
        <xdr:cNvSpPr txBox="1"/>
      </xdr:nvSpPr>
      <xdr:spPr>
        <a:xfrm>
          <a:off x="3562350" y="1332801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38494</xdr:rowOff>
    </xdr:from>
    <xdr:to>
      <xdr:col>15</xdr:col>
      <xdr:colOff>101600</xdr:colOff>
      <xdr:row>77</xdr:row>
      <xdr:rowOff>140094</xdr:rowOff>
    </xdr:to>
    <xdr:sp>
      <xdr:nvSpPr>
        <xdr:cNvPr id="197" name="楕円 196"/>
        <xdr:cNvSpPr/>
      </xdr:nvSpPr>
      <xdr:spPr>
        <a:xfrm>
          <a:off x="2857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131221</xdr:rowOff>
    </xdr:from>
    <xdr:ext cx="469744" cy="259045"/>
    <xdr:sp>
      <xdr:nvSpPr>
        <xdr:cNvPr id="198" name="テキスト ボックス 197"/>
        <xdr:cNvSpPr txBox="1"/>
      </xdr:nvSpPr>
      <xdr:spPr>
        <a:xfrm>
          <a:off x="2673350" y="1333246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29807</xdr:rowOff>
    </xdr:from>
    <xdr:to>
      <xdr:col>10</xdr:col>
      <xdr:colOff>165100</xdr:colOff>
      <xdr:row>77</xdr:row>
      <xdr:rowOff>131407</xdr:rowOff>
    </xdr:to>
    <xdr:sp>
      <xdr:nvSpPr>
        <xdr:cNvPr id="199" name="楕円 198"/>
        <xdr:cNvSpPr/>
      </xdr:nvSpPr>
      <xdr:spPr>
        <a:xfrm>
          <a:off x="1968500" y="132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122534</xdr:rowOff>
    </xdr:from>
    <xdr:ext cx="469744" cy="259045"/>
    <xdr:sp>
      <xdr:nvSpPr>
        <xdr:cNvPr id="200" name="テキスト ボックス 199"/>
        <xdr:cNvSpPr txBox="1"/>
      </xdr:nvSpPr>
      <xdr:spPr>
        <a:xfrm>
          <a:off x="1784350" y="1332357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57238</xdr:rowOff>
    </xdr:from>
    <xdr:to>
      <xdr:col>6</xdr:col>
      <xdr:colOff>38100</xdr:colOff>
      <xdr:row>77</xdr:row>
      <xdr:rowOff>158838</xdr:rowOff>
    </xdr:to>
    <xdr:sp>
      <xdr:nvSpPr>
        <xdr:cNvPr id="201" name="楕円 200"/>
        <xdr:cNvSpPr/>
      </xdr:nvSpPr>
      <xdr:spPr>
        <a:xfrm>
          <a:off x="1079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149965</xdr:rowOff>
    </xdr:from>
    <xdr:ext cx="469744" cy="259045"/>
    <xdr:sp>
      <xdr:nvSpPr>
        <xdr:cNvPr id="202" name="テキスト ボックス 201"/>
        <xdr:cNvSpPr txBox="1"/>
      </xdr:nvSpPr>
      <xdr:spPr>
        <a:xfrm>
          <a:off x="895350" y="1335151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85</xdr:row>
      <xdr:rowOff>57150</xdr:rowOff>
    </xdr:from>
    <xdr:to>
      <xdr:col>12</xdr:col>
      <xdr:colOff>127000</xdr:colOff>
      <xdr:row>86</xdr:row>
      <xdr:rowOff>139700</xdr:rowOff>
    </xdr:to>
    <xdr:sp>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86</xdr:row>
      <xdr:rowOff>88900</xdr:rowOff>
    </xdr:from>
    <xdr:to>
      <xdr:col>12</xdr:col>
      <xdr:colOff>127000</xdr:colOff>
      <xdr:row>88</xdr:row>
      <xdr:rowOff>0</xdr:rowOff>
    </xdr:to>
    <xdr:sp>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86</xdr:row>
      <xdr:rowOff>88900</xdr:rowOff>
    </xdr:from>
    <xdr:to>
      <xdr:col>18</xdr:col>
      <xdr:colOff>0</xdr:colOff>
      <xdr:row>88</xdr:row>
      <xdr:rowOff>0</xdr:rowOff>
    </xdr:to>
    <xdr:sp>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86</xdr:row>
      <xdr:rowOff>88900</xdr:rowOff>
    </xdr:from>
    <xdr:to>
      <xdr:col>24</xdr:col>
      <xdr:colOff>0</xdr:colOff>
      <xdr:row>88</xdr:row>
      <xdr:rowOff>0</xdr:rowOff>
    </xdr:to>
    <xdr:sp>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xdr:nvSpPr>
        <xdr:cNvPr id="211" name="テキスト ボックス 210"/>
        <xdr:cNvSpPr txBox="1"/>
      </xdr:nvSpPr>
      <xdr:spPr>
        <a:xfrm>
          <a:off x="723900" y="14922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xdr:nvSpPr>
        <xdr:cNvPr id="213" name="テキスト ボックス 212"/>
        <xdr:cNvSpPr txBox="1"/>
      </xdr:nvSpPr>
      <xdr:spPr>
        <a:xfrm>
          <a:off x="230505" y="17256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xdr:nvCxnSpPr>
        <xdr:cNvPr id="214" name="直線コネクタ 213"/>
        <xdr:cNvCxnSpPr/>
      </xdr:nvCxnSpPr>
      <xdr:spPr>
        <a:xfrm>
          <a:off x="762000" y="17071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xdr:nvSpPr>
        <xdr:cNvPr id="215" name="テキスト ボックス 214"/>
        <xdr:cNvSpPr txBox="1"/>
      </xdr:nvSpPr>
      <xdr:spPr>
        <a:xfrm>
          <a:off x="230505" y="1692973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xdr:nvCxnSpPr>
        <xdr:cNvPr id="216" name="直線コネクタ 215"/>
        <xdr:cNvCxnSpPr/>
      </xdr:nvCxnSpPr>
      <xdr:spPr>
        <a:xfrm>
          <a:off x="762000" y="16745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xdr:nvSpPr>
        <xdr:cNvPr id="217" name="テキスト ボックス 216"/>
        <xdr:cNvSpPr txBox="1"/>
      </xdr:nvSpPr>
      <xdr:spPr>
        <a:xfrm>
          <a:off x="230505" y="1660334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xdr:nvCxnSpPr>
        <xdr:cNvPr id="218" name="直線コネクタ 217"/>
        <xdr:cNvCxnSpPr/>
      </xdr:nvCxnSpPr>
      <xdr:spPr>
        <a:xfrm>
          <a:off x="762000" y="1641919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xdr:nvSpPr>
        <xdr:cNvPr id="219" name="テキスト ボックス 218"/>
        <xdr:cNvSpPr txBox="1"/>
      </xdr:nvSpPr>
      <xdr:spPr>
        <a:xfrm>
          <a:off x="230505" y="1627695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xdr:nvCxnSpPr>
        <xdr:cNvPr id="220" name="直線コネクタ 219"/>
        <xdr:cNvCxnSpPr/>
      </xdr:nvCxnSpPr>
      <xdr:spPr>
        <a:xfrm>
          <a:off x="762000" y="1609217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xdr:nvSpPr>
        <xdr:cNvPr id="221" name="テキスト ボックス 220"/>
        <xdr:cNvSpPr txBox="1"/>
      </xdr:nvSpPr>
      <xdr:spPr>
        <a:xfrm>
          <a:off x="166370" y="1594993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xdr:nvCxnSpPr>
        <xdr:cNvPr id="222" name="直線コネクタ 221"/>
        <xdr:cNvCxnSpPr/>
      </xdr:nvCxnSpPr>
      <xdr:spPr>
        <a:xfrm>
          <a:off x="762000" y="15765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xdr:nvSpPr>
        <xdr:cNvPr id="223" name="テキスト ボックス 222"/>
        <xdr:cNvSpPr txBox="1"/>
      </xdr:nvSpPr>
      <xdr:spPr>
        <a:xfrm>
          <a:off x="166370" y="1562354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xdr:nvCxnSpPr>
        <xdr:cNvPr id="224" name="直線コネクタ 223"/>
        <xdr:cNvCxnSpPr/>
      </xdr:nvCxnSpPr>
      <xdr:spPr>
        <a:xfrm>
          <a:off x="762000" y="1543939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xdr:nvSpPr>
        <xdr:cNvPr id="225" name="テキスト ボックス 224"/>
        <xdr:cNvSpPr txBox="1"/>
      </xdr:nvSpPr>
      <xdr:spPr>
        <a:xfrm>
          <a:off x="166370" y="1529715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xdr:nvSpPr>
        <xdr:cNvPr id="227" name="テキスト ボックス 226"/>
        <xdr:cNvSpPr txBox="1"/>
      </xdr:nvSpPr>
      <xdr:spPr>
        <a:xfrm>
          <a:off x="166370" y="14970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xdr:nvCxnSpPr>
        <xdr:cNvPr id="229" name="直線コネクタ 228"/>
        <xdr:cNvCxnSpPr/>
      </xdr:nvCxnSpPr>
      <xdr:spPr>
        <a:xfrm flipV="1">
          <a:off x="4633595" y="15483205"/>
          <a:ext cx="1270" cy="1585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xdr:nvSpPr>
        <xdr:cNvPr id="230" name="扶助費最小値テキスト"/>
        <xdr:cNvSpPr txBox="1"/>
      </xdr:nvSpPr>
      <xdr:spPr>
        <a:xfrm>
          <a:off x="4686300" y="1707261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xdr:nvCxnSpPr>
        <xdr:cNvPr id="231" name="直線コネクタ 230"/>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xdr:nvSpPr>
        <xdr:cNvPr id="232" name="扶助費最大値テキスト"/>
        <xdr:cNvSpPr txBox="1"/>
      </xdr:nvSpPr>
      <xdr:spPr>
        <a:xfrm>
          <a:off x="4686300" y="15258415"/>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xdr:nvCxnSpPr>
        <xdr:cNvPr id="233" name="直線コネクタ 232"/>
        <xdr:cNvCxnSpPr/>
      </xdr:nvCxnSpPr>
      <xdr:spPr>
        <a:xfrm>
          <a:off x="4546600" y="1548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106781</xdr:rowOff>
    </xdr:from>
    <xdr:to>
      <xdr:col>24</xdr:col>
      <xdr:colOff>63500</xdr:colOff>
      <xdr:row>93</xdr:row>
      <xdr:rowOff>165940</xdr:rowOff>
    </xdr:to>
    <xdr:cxnSp>
      <xdr:nvCxnSpPr>
        <xdr:cNvPr id="234" name="直線コネクタ 233"/>
        <xdr:cNvCxnSpPr/>
      </xdr:nvCxnSpPr>
      <xdr:spPr>
        <a:xfrm flipV="1">
          <a:off x="3797300" y="1605153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xdr:nvSpPr>
        <xdr:cNvPr id="235" name="扶助費平均値テキスト"/>
        <xdr:cNvSpPr txBox="1"/>
      </xdr:nvSpPr>
      <xdr:spPr>
        <a:xfrm>
          <a:off x="4686300" y="16413480"/>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xdr:nvSpPr>
        <xdr:cNvPr id="236" name="フローチャート: 判断 235"/>
        <xdr:cNvSpPr/>
      </xdr:nvSpPr>
      <xdr:spPr>
        <a:xfrm>
          <a:off x="4584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165940</xdr:rowOff>
    </xdr:from>
    <xdr:to>
      <xdr:col>19</xdr:col>
      <xdr:colOff>177800</xdr:colOff>
      <xdr:row>94</xdr:row>
      <xdr:rowOff>144779</xdr:rowOff>
    </xdr:to>
    <xdr:cxnSp>
      <xdr:nvCxnSpPr>
        <xdr:cNvPr id="237" name="直線コネクタ 236"/>
        <xdr:cNvCxnSpPr/>
      </xdr:nvCxnSpPr>
      <xdr:spPr>
        <a:xfrm flipV="1">
          <a:off x="2908300" y="16110585"/>
          <a:ext cx="889000" cy="1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xdr:nvSpPr>
        <xdr:cNvPr id="238" name="フローチャート: 判断 237"/>
        <xdr:cNvSpPr/>
      </xdr:nvSpPr>
      <xdr:spPr>
        <a:xfrm>
          <a:off x="3746500" y="165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xdr:nvSpPr>
        <xdr:cNvPr id="239" name="テキスト ボックス 238"/>
        <xdr:cNvSpPr txBox="1"/>
      </xdr:nvSpPr>
      <xdr:spPr>
        <a:xfrm>
          <a:off x="3529965" y="1659890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67805</xdr:rowOff>
    </xdr:from>
    <xdr:to>
      <xdr:col>15</xdr:col>
      <xdr:colOff>50800</xdr:colOff>
      <xdr:row>94</xdr:row>
      <xdr:rowOff>144779</xdr:rowOff>
    </xdr:to>
    <xdr:cxnSp>
      <xdr:nvCxnSpPr>
        <xdr:cNvPr id="240" name="直線コネクタ 239"/>
        <xdr:cNvCxnSpPr/>
      </xdr:nvCxnSpPr>
      <xdr:spPr>
        <a:xfrm>
          <a:off x="2019300" y="16183610"/>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xdr:nvSpPr>
        <xdr:cNvPr id="241" name="フローチャート: 判断 240"/>
        <xdr:cNvSpPr/>
      </xdr:nvSpPr>
      <xdr:spPr>
        <a:xfrm>
          <a:off x="2857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xdr:nvSpPr>
        <xdr:cNvPr id="242" name="テキスト ボックス 241"/>
        <xdr:cNvSpPr txBox="1"/>
      </xdr:nvSpPr>
      <xdr:spPr>
        <a:xfrm>
          <a:off x="2640965" y="1665795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67805</xdr:rowOff>
    </xdr:from>
    <xdr:to>
      <xdr:col>10</xdr:col>
      <xdr:colOff>114300</xdr:colOff>
      <xdr:row>94</xdr:row>
      <xdr:rowOff>133741</xdr:rowOff>
    </xdr:to>
    <xdr:cxnSp>
      <xdr:nvCxnSpPr>
        <xdr:cNvPr id="243" name="直線コネクタ 242"/>
        <xdr:cNvCxnSpPr/>
      </xdr:nvCxnSpPr>
      <xdr:spPr>
        <a:xfrm flipV="1">
          <a:off x="1130300" y="1618361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xdr:nvSpPr>
        <xdr:cNvPr id="244" name="フローチャート: 判断 243"/>
        <xdr:cNvSpPr/>
      </xdr:nvSpPr>
      <xdr:spPr>
        <a:xfrm>
          <a:off x="1968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xdr:nvSpPr>
        <xdr:cNvPr id="245" name="テキスト ボックス 244"/>
        <xdr:cNvSpPr txBox="1"/>
      </xdr:nvSpPr>
      <xdr:spPr>
        <a:xfrm>
          <a:off x="1751965" y="1666113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xdr:nvSpPr>
        <xdr:cNvPr id="246" name="フローチャート: 判断 245"/>
        <xdr:cNvSpPr/>
      </xdr:nvSpPr>
      <xdr:spPr>
        <a:xfrm>
          <a:off x="1079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xdr:nvSpPr>
        <xdr:cNvPr id="247" name="テキスト ボックス 246"/>
        <xdr:cNvSpPr txBox="1"/>
      </xdr:nvSpPr>
      <xdr:spPr>
        <a:xfrm>
          <a:off x="862965" y="1669986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xdr:nvSpPr>
        <xdr:cNvPr id="248" name="テキスト ボックス 247"/>
        <xdr:cNvSpPr txBox="1"/>
      </xdr:nvSpPr>
      <xdr:spPr>
        <a:xfrm>
          <a:off x="44450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xdr:nvSpPr>
        <xdr:cNvPr id="249" name="テキスト ボックス 248"/>
        <xdr:cNvSpPr txBox="1"/>
      </xdr:nvSpPr>
      <xdr:spPr>
        <a:xfrm>
          <a:off x="3606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xdr:nvSpPr>
        <xdr:cNvPr id="250" name="テキスト ボックス 249"/>
        <xdr:cNvSpPr txBox="1"/>
      </xdr:nvSpPr>
      <xdr:spPr>
        <a:xfrm>
          <a:off x="2717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xdr:nvSpPr>
        <xdr:cNvPr id="251" name="テキスト ボックス 250"/>
        <xdr:cNvSpPr txBox="1"/>
      </xdr:nvSpPr>
      <xdr:spPr>
        <a:xfrm>
          <a:off x="1828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xdr:nvSpPr>
        <xdr:cNvPr id="252" name="テキスト ボックス 251"/>
        <xdr:cNvSpPr txBox="1"/>
      </xdr:nvSpPr>
      <xdr:spPr>
        <a:xfrm>
          <a:off x="939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55981</xdr:rowOff>
    </xdr:from>
    <xdr:to>
      <xdr:col>24</xdr:col>
      <xdr:colOff>114300</xdr:colOff>
      <xdr:row>93</xdr:row>
      <xdr:rowOff>157581</xdr:rowOff>
    </xdr:to>
    <xdr:sp>
      <xdr:nvSpPr>
        <xdr:cNvPr id="253" name="楕円 252"/>
        <xdr:cNvSpPr/>
      </xdr:nvSpPr>
      <xdr:spPr>
        <a:xfrm>
          <a:off x="4584700" y="160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78858</xdr:rowOff>
    </xdr:from>
    <xdr:ext cx="599010" cy="259045"/>
    <xdr:sp>
      <xdr:nvSpPr>
        <xdr:cNvPr id="254" name="扶助費該当値テキスト"/>
        <xdr:cNvSpPr txBox="1"/>
      </xdr:nvSpPr>
      <xdr:spPr>
        <a:xfrm>
          <a:off x="4686300" y="1585214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115140</xdr:rowOff>
    </xdr:from>
    <xdr:to>
      <xdr:col>20</xdr:col>
      <xdr:colOff>38100</xdr:colOff>
      <xdr:row>94</xdr:row>
      <xdr:rowOff>45290</xdr:rowOff>
    </xdr:to>
    <xdr:sp>
      <xdr:nvSpPr>
        <xdr:cNvPr id="255" name="楕円 254"/>
        <xdr:cNvSpPr/>
      </xdr:nvSpPr>
      <xdr:spPr>
        <a:xfrm>
          <a:off x="3746500" y="160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61817</xdr:rowOff>
    </xdr:from>
    <xdr:ext cx="534377" cy="259045"/>
    <xdr:sp>
      <xdr:nvSpPr>
        <xdr:cNvPr id="256" name="テキスト ボックス 255"/>
        <xdr:cNvSpPr txBox="1"/>
      </xdr:nvSpPr>
      <xdr:spPr>
        <a:xfrm>
          <a:off x="3529965" y="158349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93979</xdr:rowOff>
    </xdr:from>
    <xdr:to>
      <xdr:col>15</xdr:col>
      <xdr:colOff>101600</xdr:colOff>
      <xdr:row>95</xdr:row>
      <xdr:rowOff>24129</xdr:rowOff>
    </xdr:to>
    <xdr:sp>
      <xdr:nvSpPr>
        <xdr:cNvPr id="257" name="楕円 256"/>
        <xdr:cNvSpPr/>
      </xdr:nvSpPr>
      <xdr:spPr>
        <a:xfrm>
          <a:off x="2857500" y="162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40656</xdr:rowOff>
    </xdr:from>
    <xdr:ext cx="534377" cy="259045"/>
    <xdr:sp>
      <xdr:nvSpPr>
        <xdr:cNvPr id="258" name="テキスト ボックス 257"/>
        <xdr:cNvSpPr txBox="1"/>
      </xdr:nvSpPr>
      <xdr:spPr>
        <a:xfrm>
          <a:off x="2640965" y="15985490"/>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17005</xdr:rowOff>
    </xdr:from>
    <xdr:to>
      <xdr:col>10</xdr:col>
      <xdr:colOff>165100</xdr:colOff>
      <xdr:row>94</xdr:row>
      <xdr:rowOff>118605</xdr:rowOff>
    </xdr:to>
    <xdr:sp>
      <xdr:nvSpPr>
        <xdr:cNvPr id="259" name="楕円 258"/>
        <xdr:cNvSpPr/>
      </xdr:nvSpPr>
      <xdr:spPr>
        <a:xfrm>
          <a:off x="1968500" y="1613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135132</xdr:rowOff>
    </xdr:from>
    <xdr:ext cx="534377" cy="259045"/>
    <xdr:sp>
      <xdr:nvSpPr>
        <xdr:cNvPr id="260" name="テキスト ボックス 259"/>
        <xdr:cNvSpPr txBox="1"/>
      </xdr:nvSpPr>
      <xdr:spPr>
        <a:xfrm>
          <a:off x="1751965" y="1590802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82941</xdr:rowOff>
    </xdr:from>
    <xdr:to>
      <xdr:col>6</xdr:col>
      <xdr:colOff>38100</xdr:colOff>
      <xdr:row>95</xdr:row>
      <xdr:rowOff>13091</xdr:rowOff>
    </xdr:to>
    <xdr:sp>
      <xdr:nvSpPr>
        <xdr:cNvPr id="261" name="楕円 260"/>
        <xdr:cNvSpPr/>
      </xdr:nvSpPr>
      <xdr:spPr>
        <a:xfrm>
          <a:off x="1079500" y="161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29618</xdr:rowOff>
    </xdr:from>
    <xdr:ext cx="534377" cy="259045"/>
    <xdr:sp>
      <xdr:nvSpPr>
        <xdr:cNvPr id="262" name="テキスト ボックス 261"/>
        <xdr:cNvSpPr txBox="1"/>
      </xdr:nvSpPr>
      <xdr:spPr>
        <a:xfrm>
          <a:off x="862965" y="1597406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25</xdr:row>
      <xdr:rowOff>57150</xdr:rowOff>
    </xdr:from>
    <xdr:to>
      <xdr:col>43</xdr:col>
      <xdr:colOff>63500</xdr:colOff>
      <xdr:row>26</xdr:row>
      <xdr:rowOff>139700</xdr:rowOff>
    </xdr:to>
    <xdr:sp>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26</xdr:row>
      <xdr:rowOff>88900</xdr:rowOff>
    </xdr:from>
    <xdr:to>
      <xdr:col>43</xdr:col>
      <xdr:colOff>63500</xdr:colOff>
      <xdr:row>28</xdr:row>
      <xdr:rowOff>0</xdr:rowOff>
    </xdr:to>
    <xdr:sp>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26</xdr:row>
      <xdr:rowOff>88900</xdr:rowOff>
    </xdr:from>
    <xdr:to>
      <xdr:col>48</xdr:col>
      <xdr:colOff>127000</xdr:colOff>
      <xdr:row>28</xdr:row>
      <xdr:rowOff>0</xdr:rowOff>
    </xdr:to>
    <xdr:sp>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26</xdr:row>
      <xdr:rowOff>88900</xdr:rowOff>
    </xdr:from>
    <xdr:to>
      <xdr:col>54</xdr:col>
      <xdr:colOff>127000</xdr:colOff>
      <xdr:row>28</xdr:row>
      <xdr:rowOff>0</xdr:rowOff>
    </xdr:to>
    <xdr:sp>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xdr:nvSpPr>
        <xdr:cNvPr id="271" name="テキスト ボックス 270"/>
        <xdr:cNvSpPr txBox="1"/>
      </xdr:nvSpPr>
      <xdr:spPr>
        <a:xfrm>
          <a:off x="6565900" y="4635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xdr:nvSpPr>
        <xdr:cNvPr id="274" name="テキスト ボックス 273"/>
        <xdr:cNvSpPr txBox="1"/>
      </xdr:nvSpPr>
      <xdr:spPr>
        <a:xfrm>
          <a:off x="6355080" y="65125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xdr:nvSpPr>
        <xdr:cNvPr id="276" name="テキスト ボックス 275"/>
        <xdr:cNvSpPr txBox="1"/>
      </xdr:nvSpPr>
      <xdr:spPr>
        <a:xfrm>
          <a:off x="6008370" y="60553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xdr:nvSpPr>
        <xdr:cNvPr id="278" name="テキスト ボックス 277"/>
        <xdr:cNvSpPr txBox="1"/>
      </xdr:nvSpPr>
      <xdr:spPr>
        <a:xfrm>
          <a:off x="6008370" y="55981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xdr:nvSpPr>
        <xdr:cNvPr id="280" name="テキスト ボックス 279"/>
        <xdr:cNvSpPr txBox="1"/>
      </xdr:nvSpPr>
      <xdr:spPr>
        <a:xfrm>
          <a:off x="6008370" y="51409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xdr:nvSpPr>
        <xdr:cNvPr id="282" name="テキスト ボックス 281"/>
        <xdr:cNvSpPr txBox="1"/>
      </xdr:nvSpPr>
      <xdr:spPr>
        <a:xfrm>
          <a:off x="6008370" y="4683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xdr:nvCxnSpPr>
        <xdr:cNvPr id="284" name="直線コネクタ 283"/>
        <xdr:cNvCxnSpPr/>
      </xdr:nvCxnSpPr>
      <xdr:spPr>
        <a:xfrm flipV="1">
          <a:off x="10475595" y="5528945"/>
          <a:ext cx="1270" cy="58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xdr:nvSpPr>
        <xdr:cNvPr id="285" name="補助費等最小値テキスト"/>
        <xdr:cNvSpPr txBox="1"/>
      </xdr:nvSpPr>
      <xdr:spPr>
        <a:xfrm>
          <a:off x="10528300" y="611378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xdr:nvCxnSpPr>
        <xdr:cNvPr id="286" name="直線コネクタ 285"/>
        <xdr:cNvCxnSpPr/>
      </xdr:nvCxnSpPr>
      <xdr:spPr>
        <a:xfrm>
          <a:off x="10388600" y="61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xdr:nvSpPr>
        <xdr:cNvPr id="287" name="補助費等最大値テキスト"/>
        <xdr:cNvSpPr txBox="1"/>
      </xdr:nvSpPr>
      <xdr:spPr>
        <a:xfrm>
          <a:off x="10528300" y="5304155"/>
          <a:ext cx="59880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xdr:nvCxnSpPr>
        <xdr:cNvPr id="288" name="直線コネクタ 287"/>
        <xdr:cNvCxnSpPr/>
      </xdr:nvCxnSpPr>
      <xdr:spPr>
        <a:xfrm>
          <a:off x="10388600" y="552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xdr:rowOff>
    </xdr:from>
    <xdr:to>
      <xdr:col>55</xdr:col>
      <xdr:colOff>0</xdr:colOff>
      <xdr:row>37</xdr:row>
      <xdr:rowOff>169235</xdr:rowOff>
    </xdr:to>
    <xdr:cxnSp>
      <xdr:nvCxnSpPr>
        <xdr:cNvPr id="289" name="直線コネクタ 288"/>
        <xdr:cNvCxnSpPr/>
      </xdr:nvCxnSpPr>
      <xdr:spPr>
        <a:xfrm flipV="1">
          <a:off x="9639300" y="6000750"/>
          <a:ext cx="838200" cy="5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xdr:nvSpPr>
        <xdr:cNvPr id="290" name="補助費等平均値テキスト"/>
        <xdr:cNvSpPr txBox="1"/>
      </xdr:nvSpPr>
      <xdr:spPr>
        <a:xfrm>
          <a:off x="10528300" y="5749290"/>
          <a:ext cx="59880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xdr:nvSpPr>
        <xdr:cNvPr id="291" name="フローチャート: 判断 290"/>
        <xdr:cNvSpPr/>
      </xdr:nvSpPr>
      <xdr:spPr>
        <a:xfrm>
          <a:off x="104267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165390</xdr:rowOff>
    </xdr:from>
    <xdr:to>
      <xdr:col>50</xdr:col>
      <xdr:colOff>114300</xdr:colOff>
      <xdr:row>37</xdr:row>
      <xdr:rowOff>169235</xdr:rowOff>
    </xdr:to>
    <xdr:cxnSp>
      <xdr:nvCxnSpPr>
        <xdr:cNvPr id="292" name="直線コネクタ 291"/>
        <xdr:cNvCxnSpPr/>
      </xdr:nvCxnSpPr>
      <xdr:spPr>
        <a:xfrm>
          <a:off x="8750300" y="6508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xdr:nvSpPr>
        <xdr:cNvPr id="293" name="フローチャート: 判断 292"/>
        <xdr:cNvSpPr/>
      </xdr:nvSpPr>
      <xdr:spPr>
        <a:xfrm>
          <a:off x="9588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xdr:nvSpPr>
        <xdr:cNvPr id="294" name="テキスト ボックス 293"/>
        <xdr:cNvSpPr txBox="1"/>
      </xdr:nvSpPr>
      <xdr:spPr>
        <a:xfrm>
          <a:off x="9371965" y="617093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152392</xdr:rowOff>
    </xdr:from>
    <xdr:to>
      <xdr:col>45</xdr:col>
      <xdr:colOff>177800</xdr:colOff>
      <xdr:row>37</xdr:row>
      <xdr:rowOff>165390</xdr:rowOff>
    </xdr:to>
    <xdr:cxnSp>
      <xdr:nvCxnSpPr>
        <xdr:cNvPr id="295" name="直線コネクタ 294"/>
        <xdr:cNvCxnSpPr/>
      </xdr:nvCxnSpPr>
      <xdr:spPr>
        <a:xfrm>
          <a:off x="7861300" y="64954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xdr:nvSpPr>
        <xdr:cNvPr id="296" name="フローチャート: 判断 295"/>
        <xdr:cNvSpPr/>
      </xdr:nvSpPr>
      <xdr:spPr>
        <a:xfrm>
          <a:off x="8699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xdr:nvSpPr>
        <xdr:cNvPr id="297" name="テキスト ボックス 296"/>
        <xdr:cNvSpPr txBox="1"/>
      </xdr:nvSpPr>
      <xdr:spPr>
        <a:xfrm>
          <a:off x="8482965" y="617347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152392</xdr:rowOff>
    </xdr:from>
    <xdr:to>
      <xdr:col>41</xdr:col>
      <xdr:colOff>50800</xdr:colOff>
      <xdr:row>37</xdr:row>
      <xdr:rowOff>165957</xdr:rowOff>
    </xdr:to>
    <xdr:cxnSp>
      <xdr:nvCxnSpPr>
        <xdr:cNvPr id="298" name="直線コネクタ 297"/>
        <xdr:cNvCxnSpPr/>
      </xdr:nvCxnSpPr>
      <xdr:spPr>
        <a:xfrm flipV="1">
          <a:off x="6972300" y="6495415"/>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xdr:nvSpPr>
        <xdr:cNvPr id="299" name="フローチャート: 判断 298"/>
        <xdr:cNvSpPr/>
      </xdr:nvSpPr>
      <xdr:spPr>
        <a:xfrm>
          <a:off x="7810500" y="640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xdr:nvSpPr>
        <xdr:cNvPr id="300" name="テキスト ボックス 299"/>
        <xdr:cNvSpPr txBox="1"/>
      </xdr:nvSpPr>
      <xdr:spPr>
        <a:xfrm>
          <a:off x="7593965" y="618172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xdr:nvSpPr>
        <xdr:cNvPr id="301" name="フローチャート: 判断 300"/>
        <xdr:cNvSpPr/>
      </xdr:nvSpPr>
      <xdr:spPr>
        <a:xfrm>
          <a:off x="6921500" y="639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xdr:nvSpPr>
        <xdr:cNvPr id="302" name="テキスト ボックス 301"/>
        <xdr:cNvSpPr txBox="1"/>
      </xdr:nvSpPr>
      <xdr:spPr>
        <a:xfrm>
          <a:off x="6704965" y="61702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xdr:nvSpPr>
        <xdr:cNvPr id="303" name="テキスト ボックス 302"/>
        <xdr:cNvSpPr txBox="1"/>
      </xdr:nvSpPr>
      <xdr:spPr>
        <a:xfrm>
          <a:off x="102870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xdr:nvSpPr>
        <xdr:cNvPr id="304" name="テキスト ボックス 303"/>
        <xdr:cNvSpPr txBox="1"/>
      </xdr:nvSpPr>
      <xdr:spPr>
        <a:xfrm>
          <a:off x="9448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xdr:nvSpPr>
        <xdr:cNvPr id="305" name="テキスト ボックス 304"/>
        <xdr:cNvSpPr txBox="1"/>
      </xdr:nvSpPr>
      <xdr:spPr>
        <a:xfrm>
          <a:off x="8559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xdr:nvSpPr>
        <xdr:cNvPr id="306" name="テキスト ボックス 305"/>
        <xdr:cNvSpPr txBox="1"/>
      </xdr:nvSpPr>
      <xdr:spPr>
        <a:xfrm>
          <a:off x="7670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xdr:nvSpPr>
        <xdr:cNvPr id="307" name="テキスト ボックス 306"/>
        <xdr:cNvSpPr txBox="1"/>
      </xdr:nvSpPr>
      <xdr:spPr>
        <a:xfrm>
          <a:off x="6781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120740</xdr:rowOff>
    </xdr:from>
    <xdr:to>
      <xdr:col>55</xdr:col>
      <xdr:colOff>50800</xdr:colOff>
      <xdr:row>35</xdr:row>
      <xdr:rowOff>50890</xdr:rowOff>
    </xdr:to>
    <xdr:sp>
      <xdr:nvSpPr>
        <xdr:cNvPr id="308" name="楕円 307"/>
        <xdr:cNvSpPr/>
      </xdr:nvSpPr>
      <xdr:spPr>
        <a:xfrm>
          <a:off x="10426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47609</xdr:rowOff>
    </xdr:from>
    <xdr:ext cx="599010" cy="259045"/>
    <xdr:sp>
      <xdr:nvSpPr>
        <xdr:cNvPr id="309" name="補助費等該当値テキスト"/>
        <xdr:cNvSpPr txBox="1"/>
      </xdr:nvSpPr>
      <xdr:spPr>
        <a:xfrm>
          <a:off x="10528300" y="587629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118435</xdr:rowOff>
    </xdr:from>
    <xdr:to>
      <xdr:col>50</xdr:col>
      <xdr:colOff>165100</xdr:colOff>
      <xdr:row>38</xdr:row>
      <xdr:rowOff>48585</xdr:rowOff>
    </xdr:to>
    <xdr:sp>
      <xdr:nvSpPr>
        <xdr:cNvPr id="310" name="楕円 309"/>
        <xdr:cNvSpPr/>
      </xdr:nvSpPr>
      <xdr:spPr>
        <a:xfrm>
          <a:off x="95885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39712</xdr:rowOff>
    </xdr:from>
    <xdr:ext cx="534377" cy="259045"/>
    <xdr:sp>
      <xdr:nvSpPr>
        <xdr:cNvPr id="311" name="テキスト ボックス 310"/>
        <xdr:cNvSpPr txBox="1"/>
      </xdr:nvSpPr>
      <xdr:spPr>
        <a:xfrm>
          <a:off x="9371965" y="655447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114590</xdr:rowOff>
    </xdr:from>
    <xdr:to>
      <xdr:col>46</xdr:col>
      <xdr:colOff>38100</xdr:colOff>
      <xdr:row>38</xdr:row>
      <xdr:rowOff>44740</xdr:rowOff>
    </xdr:to>
    <xdr:sp>
      <xdr:nvSpPr>
        <xdr:cNvPr id="312" name="楕円 311"/>
        <xdr:cNvSpPr/>
      </xdr:nvSpPr>
      <xdr:spPr>
        <a:xfrm>
          <a:off x="8699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35867</xdr:rowOff>
    </xdr:from>
    <xdr:ext cx="534377" cy="259045"/>
    <xdr:sp>
      <xdr:nvSpPr>
        <xdr:cNvPr id="313" name="テキスト ボックス 312"/>
        <xdr:cNvSpPr txBox="1"/>
      </xdr:nvSpPr>
      <xdr:spPr>
        <a:xfrm>
          <a:off x="8482965" y="655066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101592</xdr:rowOff>
    </xdr:from>
    <xdr:to>
      <xdr:col>41</xdr:col>
      <xdr:colOff>101600</xdr:colOff>
      <xdr:row>38</xdr:row>
      <xdr:rowOff>31742</xdr:rowOff>
    </xdr:to>
    <xdr:sp>
      <xdr:nvSpPr>
        <xdr:cNvPr id="314" name="楕円 313"/>
        <xdr:cNvSpPr/>
      </xdr:nvSpPr>
      <xdr:spPr>
        <a:xfrm>
          <a:off x="78105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22869</xdr:rowOff>
    </xdr:from>
    <xdr:ext cx="534377" cy="259045"/>
    <xdr:sp>
      <xdr:nvSpPr>
        <xdr:cNvPr id="315" name="テキスト ボックス 314"/>
        <xdr:cNvSpPr txBox="1"/>
      </xdr:nvSpPr>
      <xdr:spPr>
        <a:xfrm>
          <a:off x="7593965" y="6537960"/>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115157</xdr:rowOff>
    </xdr:from>
    <xdr:to>
      <xdr:col>36</xdr:col>
      <xdr:colOff>165100</xdr:colOff>
      <xdr:row>38</xdr:row>
      <xdr:rowOff>45307</xdr:rowOff>
    </xdr:to>
    <xdr:sp>
      <xdr:nvSpPr>
        <xdr:cNvPr id="316" name="楕円 315"/>
        <xdr:cNvSpPr/>
      </xdr:nvSpPr>
      <xdr:spPr>
        <a:xfrm>
          <a:off x="6921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36434</xdr:rowOff>
    </xdr:from>
    <xdr:ext cx="534377" cy="259045"/>
    <xdr:sp>
      <xdr:nvSpPr>
        <xdr:cNvPr id="317" name="テキスト ボックス 316"/>
        <xdr:cNvSpPr txBox="1"/>
      </xdr:nvSpPr>
      <xdr:spPr>
        <a:xfrm>
          <a:off x="6704965" y="65512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45</xdr:row>
      <xdr:rowOff>57150</xdr:rowOff>
    </xdr:from>
    <xdr:to>
      <xdr:col>43</xdr:col>
      <xdr:colOff>63500</xdr:colOff>
      <xdr:row>46</xdr:row>
      <xdr:rowOff>139700</xdr:rowOff>
    </xdr:to>
    <xdr:sp>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46</xdr:row>
      <xdr:rowOff>88900</xdr:rowOff>
    </xdr:from>
    <xdr:to>
      <xdr:col>43</xdr:col>
      <xdr:colOff>63500</xdr:colOff>
      <xdr:row>48</xdr:row>
      <xdr:rowOff>0</xdr:rowOff>
    </xdr:to>
    <xdr:sp>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46</xdr:row>
      <xdr:rowOff>88900</xdr:rowOff>
    </xdr:from>
    <xdr:to>
      <xdr:col>48</xdr:col>
      <xdr:colOff>127000</xdr:colOff>
      <xdr:row>48</xdr:row>
      <xdr:rowOff>0</xdr:rowOff>
    </xdr:to>
    <xdr:sp>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46</xdr:row>
      <xdr:rowOff>88900</xdr:rowOff>
    </xdr:from>
    <xdr:to>
      <xdr:col>54</xdr:col>
      <xdr:colOff>127000</xdr:colOff>
      <xdr:row>48</xdr:row>
      <xdr:rowOff>0</xdr:rowOff>
    </xdr:to>
    <xdr:sp>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xdr:nvSpPr>
        <xdr:cNvPr id="326" name="テキスト ボックス 325"/>
        <xdr:cNvSpPr txBox="1"/>
      </xdr:nvSpPr>
      <xdr:spPr>
        <a:xfrm>
          <a:off x="6565900" y="8064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xdr:nvSpPr>
        <xdr:cNvPr id="329" name="テキスト ボックス 328"/>
        <xdr:cNvSpPr txBox="1"/>
      </xdr:nvSpPr>
      <xdr:spPr>
        <a:xfrm>
          <a:off x="6355080" y="99415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xdr:nvSpPr>
        <xdr:cNvPr id="331" name="テキスト ボックス 330"/>
        <xdr:cNvSpPr txBox="1"/>
      </xdr:nvSpPr>
      <xdr:spPr>
        <a:xfrm>
          <a:off x="6072505" y="94843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xdr:nvSpPr>
        <xdr:cNvPr id="333" name="テキスト ボックス 332"/>
        <xdr:cNvSpPr txBox="1"/>
      </xdr:nvSpPr>
      <xdr:spPr>
        <a:xfrm>
          <a:off x="6008370" y="90271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xdr:nvSpPr>
        <xdr:cNvPr id="335" name="テキスト ボックス 334"/>
        <xdr:cNvSpPr txBox="1"/>
      </xdr:nvSpPr>
      <xdr:spPr>
        <a:xfrm>
          <a:off x="6008370" y="85699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xdr:nvSpPr>
        <xdr:cNvPr id="337" name="テキスト ボックス 336"/>
        <xdr:cNvSpPr txBox="1"/>
      </xdr:nvSpPr>
      <xdr:spPr>
        <a:xfrm>
          <a:off x="6008370" y="8112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xdr:nvCxnSpPr>
        <xdr:cNvPr id="339" name="直線コネクタ 338"/>
        <xdr:cNvCxnSpPr/>
      </xdr:nvCxnSpPr>
      <xdr:spPr>
        <a:xfrm flipV="1">
          <a:off x="10475595" y="861314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xdr:nvSpPr>
        <xdr:cNvPr id="340" name="普通建設事業費最小値テキスト"/>
        <xdr:cNvSpPr txBox="1"/>
      </xdr:nvSpPr>
      <xdr:spPr>
        <a:xfrm>
          <a:off x="10528300" y="999617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xdr:nvCxnSpPr>
        <xdr:cNvPr id="341" name="直線コネクタ 340"/>
        <xdr:cNvCxnSpPr/>
      </xdr:nvCxnSpPr>
      <xdr:spPr>
        <a:xfrm>
          <a:off x="10388600" y="999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xdr:nvSpPr>
        <xdr:cNvPr id="342" name="普通建設事業費最大値テキスト"/>
        <xdr:cNvSpPr txBox="1"/>
      </xdr:nvSpPr>
      <xdr:spPr>
        <a:xfrm>
          <a:off x="10528300" y="838835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xdr:nvCxnSpPr>
        <xdr:cNvPr id="343" name="直線コネクタ 342"/>
        <xdr:cNvCxnSpPr/>
      </xdr:nvCxnSpPr>
      <xdr:spPr>
        <a:xfrm>
          <a:off x="10388600" y="861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56014</xdr:rowOff>
    </xdr:from>
    <xdr:to>
      <xdr:col>55</xdr:col>
      <xdr:colOff>0</xdr:colOff>
      <xdr:row>57</xdr:row>
      <xdr:rowOff>40451</xdr:rowOff>
    </xdr:to>
    <xdr:cxnSp>
      <xdr:nvCxnSpPr>
        <xdr:cNvPr id="344" name="直線コネクタ 343"/>
        <xdr:cNvCxnSpPr/>
      </xdr:nvCxnSpPr>
      <xdr:spPr>
        <a:xfrm flipV="1">
          <a:off x="9639300" y="9657080"/>
          <a:ext cx="838200" cy="1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xdr:nvSpPr>
        <xdr:cNvPr id="345" name="普通建設事業費平均値テキスト"/>
        <xdr:cNvSpPr txBox="1"/>
      </xdr:nvSpPr>
      <xdr:spPr>
        <a:xfrm>
          <a:off x="10528300" y="9408160"/>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xdr:nvSpPr>
        <xdr:cNvPr id="346" name="フローチャート: 判断 345"/>
        <xdr:cNvSpPr/>
      </xdr:nvSpPr>
      <xdr:spPr>
        <a:xfrm>
          <a:off x="10426700" y="95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17152</xdr:rowOff>
    </xdr:from>
    <xdr:to>
      <xdr:col>50</xdr:col>
      <xdr:colOff>114300</xdr:colOff>
      <xdr:row>57</xdr:row>
      <xdr:rowOff>40451</xdr:rowOff>
    </xdr:to>
    <xdr:cxnSp>
      <xdr:nvCxnSpPr>
        <xdr:cNvPr id="347" name="直線コネクタ 346"/>
        <xdr:cNvCxnSpPr/>
      </xdr:nvCxnSpPr>
      <xdr:spPr>
        <a:xfrm>
          <a:off x="8750300" y="9789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xdr:nvSpPr>
        <xdr:cNvPr id="348" name="フローチャート: 判断 347"/>
        <xdr:cNvSpPr/>
      </xdr:nvSpPr>
      <xdr:spPr>
        <a:xfrm>
          <a:off x="9588500" y="95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xdr:nvSpPr>
        <xdr:cNvPr id="349" name="テキスト ボックス 348"/>
        <xdr:cNvSpPr txBox="1"/>
      </xdr:nvSpPr>
      <xdr:spPr>
        <a:xfrm>
          <a:off x="9371965" y="933894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49430</xdr:rowOff>
    </xdr:from>
    <xdr:to>
      <xdr:col>45</xdr:col>
      <xdr:colOff>177800</xdr:colOff>
      <xdr:row>57</xdr:row>
      <xdr:rowOff>17152</xdr:rowOff>
    </xdr:to>
    <xdr:cxnSp>
      <xdr:nvCxnSpPr>
        <xdr:cNvPr id="350" name="直線コネクタ 349"/>
        <xdr:cNvCxnSpPr/>
      </xdr:nvCxnSpPr>
      <xdr:spPr>
        <a:xfrm>
          <a:off x="7861300" y="9650095"/>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xdr:nvSpPr>
        <xdr:cNvPr id="351" name="フローチャート: 判断 350"/>
        <xdr:cNvSpPr/>
      </xdr:nvSpPr>
      <xdr:spPr>
        <a:xfrm>
          <a:off x="8699500" y="95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xdr:nvSpPr>
        <xdr:cNvPr id="352" name="テキスト ボックス 351"/>
        <xdr:cNvSpPr txBox="1"/>
      </xdr:nvSpPr>
      <xdr:spPr>
        <a:xfrm>
          <a:off x="8482965" y="937450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34928</xdr:rowOff>
    </xdr:from>
    <xdr:to>
      <xdr:col>41</xdr:col>
      <xdr:colOff>50800</xdr:colOff>
      <xdr:row>56</xdr:row>
      <xdr:rowOff>49430</xdr:rowOff>
    </xdr:to>
    <xdr:cxnSp>
      <xdr:nvCxnSpPr>
        <xdr:cNvPr id="353" name="直線コネクタ 352"/>
        <xdr:cNvCxnSpPr/>
      </xdr:nvCxnSpPr>
      <xdr:spPr>
        <a:xfrm>
          <a:off x="6972300" y="9293225"/>
          <a:ext cx="889000" cy="3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xdr:nvSpPr>
        <xdr:cNvPr id="354" name="フローチャート: 判断 353"/>
        <xdr:cNvSpPr/>
      </xdr:nvSpPr>
      <xdr:spPr>
        <a:xfrm>
          <a:off x="78105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xdr:nvSpPr>
        <xdr:cNvPr id="355" name="テキスト ボックス 354"/>
        <xdr:cNvSpPr txBox="1"/>
      </xdr:nvSpPr>
      <xdr:spPr>
        <a:xfrm>
          <a:off x="7593965" y="933069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xdr:nvSpPr>
        <xdr:cNvPr id="356" name="フローチャート: 判断 355"/>
        <xdr:cNvSpPr/>
      </xdr:nvSpPr>
      <xdr:spPr>
        <a:xfrm>
          <a:off x="6921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xdr:nvSpPr>
        <xdr:cNvPr id="357" name="テキスト ボックス 356"/>
        <xdr:cNvSpPr txBox="1"/>
      </xdr:nvSpPr>
      <xdr:spPr>
        <a:xfrm>
          <a:off x="6704965" y="968883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xdr:nvSpPr>
        <xdr:cNvPr id="358" name="テキスト ボックス 357"/>
        <xdr:cNvSpPr txBox="1"/>
      </xdr:nvSpPr>
      <xdr:spPr>
        <a:xfrm>
          <a:off x="102870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xdr:nvSpPr>
        <xdr:cNvPr id="359" name="テキスト ボックス 358"/>
        <xdr:cNvSpPr txBox="1"/>
      </xdr:nvSpPr>
      <xdr:spPr>
        <a:xfrm>
          <a:off x="9448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xdr:nvSpPr>
        <xdr:cNvPr id="360" name="テキスト ボックス 359"/>
        <xdr:cNvSpPr txBox="1"/>
      </xdr:nvSpPr>
      <xdr:spPr>
        <a:xfrm>
          <a:off x="8559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xdr:nvSpPr>
        <xdr:cNvPr id="361" name="テキスト ボックス 360"/>
        <xdr:cNvSpPr txBox="1"/>
      </xdr:nvSpPr>
      <xdr:spPr>
        <a:xfrm>
          <a:off x="7670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xdr:nvSpPr>
        <xdr:cNvPr id="362" name="テキスト ボックス 361"/>
        <xdr:cNvSpPr txBox="1"/>
      </xdr:nvSpPr>
      <xdr:spPr>
        <a:xfrm>
          <a:off x="6781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5214</xdr:rowOff>
    </xdr:from>
    <xdr:to>
      <xdr:col>55</xdr:col>
      <xdr:colOff>50800</xdr:colOff>
      <xdr:row>56</xdr:row>
      <xdr:rowOff>106814</xdr:rowOff>
    </xdr:to>
    <xdr:sp>
      <xdr:nvSpPr>
        <xdr:cNvPr id="363" name="楕円 362"/>
        <xdr:cNvSpPr/>
      </xdr:nvSpPr>
      <xdr:spPr>
        <a:xfrm>
          <a:off x="104267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155091</xdr:rowOff>
    </xdr:from>
    <xdr:ext cx="534377" cy="259045"/>
    <xdr:sp>
      <xdr:nvSpPr>
        <xdr:cNvPr id="364" name="普通建設事業費該当値テキスト"/>
        <xdr:cNvSpPr txBox="1"/>
      </xdr:nvSpPr>
      <xdr:spPr>
        <a:xfrm>
          <a:off x="10528300" y="958469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161101</xdr:rowOff>
    </xdr:from>
    <xdr:to>
      <xdr:col>50</xdr:col>
      <xdr:colOff>165100</xdr:colOff>
      <xdr:row>57</xdr:row>
      <xdr:rowOff>91251</xdr:rowOff>
    </xdr:to>
    <xdr:sp>
      <xdr:nvSpPr>
        <xdr:cNvPr id="365" name="楕円 364"/>
        <xdr:cNvSpPr/>
      </xdr:nvSpPr>
      <xdr:spPr>
        <a:xfrm>
          <a:off x="9588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82378</xdr:rowOff>
    </xdr:from>
    <xdr:ext cx="534377" cy="259045"/>
    <xdr:sp>
      <xdr:nvSpPr>
        <xdr:cNvPr id="366" name="テキスト ボックス 365"/>
        <xdr:cNvSpPr txBox="1"/>
      </xdr:nvSpPr>
      <xdr:spPr>
        <a:xfrm>
          <a:off x="9371965" y="985456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137802</xdr:rowOff>
    </xdr:from>
    <xdr:to>
      <xdr:col>46</xdr:col>
      <xdr:colOff>38100</xdr:colOff>
      <xdr:row>57</xdr:row>
      <xdr:rowOff>67952</xdr:rowOff>
    </xdr:to>
    <xdr:sp>
      <xdr:nvSpPr>
        <xdr:cNvPr id="367" name="楕円 366"/>
        <xdr:cNvSpPr/>
      </xdr:nvSpPr>
      <xdr:spPr>
        <a:xfrm>
          <a:off x="8699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59079</xdr:rowOff>
    </xdr:from>
    <xdr:ext cx="534377" cy="259045"/>
    <xdr:sp>
      <xdr:nvSpPr>
        <xdr:cNvPr id="368" name="テキスト ボックス 367"/>
        <xdr:cNvSpPr txBox="1"/>
      </xdr:nvSpPr>
      <xdr:spPr>
        <a:xfrm>
          <a:off x="8482965" y="9831705"/>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170080</xdr:rowOff>
    </xdr:from>
    <xdr:to>
      <xdr:col>41</xdr:col>
      <xdr:colOff>101600</xdr:colOff>
      <xdr:row>56</xdr:row>
      <xdr:rowOff>100230</xdr:rowOff>
    </xdr:to>
    <xdr:sp>
      <xdr:nvSpPr>
        <xdr:cNvPr id="369" name="楕円 368"/>
        <xdr:cNvSpPr/>
      </xdr:nvSpPr>
      <xdr:spPr>
        <a:xfrm>
          <a:off x="7810500" y="95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91357</xdr:rowOff>
    </xdr:from>
    <xdr:ext cx="534377" cy="259045"/>
    <xdr:sp>
      <xdr:nvSpPr>
        <xdr:cNvPr id="370" name="テキスト ボックス 369"/>
        <xdr:cNvSpPr txBox="1"/>
      </xdr:nvSpPr>
      <xdr:spPr>
        <a:xfrm>
          <a:off x="7593965" y="969200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155578</xdr:rowOff>
    </xdr:from>
    <xdr:to>
      <xdr:col>36</xdr:col>
      <xdr:colOff>165100</xdr:colOff>
      <xdr:row>54</xdr:row>
      <xdr:rowOff>85728</xdr:rowOff>
    </xdr:to>
    <xdr:sp>
      <xdr:nvSpPr>
        <xdr:cNvPr id="371" name="楕円 370"/>
        <xdr:cNvSpPr/>
      </xdr:nvSpPr>
      <xdr:spPr>
        <a:xfrm>
          <a:off x="6921500" y="92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102255</xdr:rowOff>
    </xdr:from>
    <xdr:ext cx="534377" cy="259045"/>
    <xdr:sp>
      <xdr:nvSpPr>
        <xdr:cNvPr id="372" name="テキスト ボックス 371"/>
        <xdr:cNvSpPr txBox="1"/>
      </xdr:nvSpPr>
      <xdr:spPr>
        <a:xfrm>
          <a:off x="6704965" y="9017635"/>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65</xdr:row>
      <xdr:rowOff>57150</xdr:rowOff>
    </xdr:from>
    <xdr:to>
      <xdr:col>43</xdr:col>
      <xdr:colOff>63500</xdr:colOff>
      <xdr:row>66</xdr:row>
      <xdr:rowOff>139700</xdr:rowOff>
    </xdr:to>
    <xdr:sp>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66</xdr:row>
      <xdr:rowOff>88900</xdr:rowOff>
    </xdr:from>
    <xdr:to>
      <xdr:col>43</xdr:col>
      <xdr:colOff>63500</xdr:colOff>
      <xdr:row>68</xdr:row>
      <xdr:rowOff>0</xdr:rowOff>
    </xdr:to>
    <xdr:sp>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66</xdr:row>
      <xdr:rowOff>88900</xdr:rowOff>
    </xdr:from>
    <xdr:to>
      <xdr:col>48</xdr:col>
      <xdr:colOff>127000</xdr:colOff>
      <xdr:row>68</xdr:row>
      <xdr:rowOff>0</xdr:rowOff>
    </xdr:to>
    <xdr:sp>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66</xdr:row>
      <xdr:rowOff>88900</xdr:rowOff>
    </xdr:from>
    <xdr:to>
      <xdr:col>54</xdr:col>
      <xdr:colOff>127000</xdr:colOff>
      <xdr:row>68</xdr:row>
      <xdr:rowOff>0</xdr:rowOff>
    </xdr:to>
    <xdr:sp>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xdr:nvSpPr>
        <xdr:cNvPr id="381" name="テキスト ボックス 380"/>
        <xdr:cNvSpPr txBox="1"/>
      </xdr:nvSpPr>
      <xdr:spPr>
        <a:xfrm>
          <a:off x="6565900" y="11493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xdr:nvCxnSpPr>
        <xdr:cNvPr id="383" name="直線コネクタ 382"/>
        <xdr:cNvCxnSpPr/>
      </xdr:nvCxnSpPr>
      <xdr:spPr>
        <a:xfrm>
          <a:off x="6604000" y="13642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xdr:nvSpPr>
        <xdr:cNvPr id="384" name="テキスト ボックス 383"/>
        <xdr:cNvSpPr txBox="1"/>
      </xdr:nvSpPr>
      <xdr:spPr>
        <a:xfrm>
          <a:off x="6355080" y="13500735"/>
          <a:ext cx="24892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xdr:nvCxnSpPr>
        <xdr:cNvPr id="385" name="直線コネクタ 384"/>
        <xdr:cNvCxnSpPr/>
      </xdr:nvCxnSpPr>
      <xdr:spPr>
        <a:xfrm>
          <a:off x="6604000" y="13316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xdr:nvSpPr>
        <xdr:cNvPr id="386" name="テキスト ボックス 385"/>
        <xdr:cNvSpPr txBox="1"/>
      </xdr:nvSpPr>
      <xdr:spPr>
        <a:xfrm>
          <a:off x="6072505" y="1317434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xdr:nvCxnSpPr>
        <xdr:cNvPr id="387" name="直線コネクタ 386"/>
        <xdr:cNvCxnSpPr/>
      </xdr:nvCxnSpPr>
      <xdr:spPr>
        <a:xfrm>
          <a:off x="6604000" y="1299019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xdr:nvSpPr>
        <xdr:cNvPr id="388" name="テキスト ボックス 387"/>
        <xdr:cNvSpPr txBox="1"/>
      </xdr:nvSpPr>
      <xdr:spPr>
        <a:xfrm>
          <a:off x="6072505" y="1284795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xdr:nvCxnSpPr>
        <xdr:cNvPr id="389" name="直線コネクタ 388"/>
        <xdr:cNvCxnSpPr/>
      </xdr:nvCxnSpPr>
      <xdr:spPr>
        <a:xfrm>
          <a:off x="6604000" y="1266317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xdr:nvSpPr>
        <xdr:cNvPr id="390" name="テキスト ボックス 389"/>
        <xdr:cNvSpPr txBox="1"/>
      </xdr:nvSpPr>
      <xdr:spPr>
        <a:xfrm>
          <a:off x="6072505" y="12520930"/>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xdr:nvCxnSpPr>
        <xdr:cNvPr id="391" name="直線コネクタ 390"/>
        <xdr:cNvCxnSpPr/>
      </xdr:nvCxnSpPr>
      <xdr:spPr>
        <a:xfrm>
          <a:off x="6604000" y="12336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xdr:nvSpPr>
        <xdr:cNvPr id="392" name="テキスト ボックス 391"/>
        <xdr:cNvSpPr txBox="1"/>
      </xdr:nvSpPr>
      <xdr:spPr>
        <a:xfrm>
          <a:off x="6072505" y="12194540"/>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xdr:nvCxnSpPr>
        <xdr:cNvPr id="393" name="直線コネクタ 392"/>
        <xdr:cNvCxnSpPr/>
      </xdr:nvCxnSpPr>
      <xdr:spPr>
        <a:xfrm>
          <a:off x="6604000" y="1201039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xdr:nvSpPr>
        <xdr:cNvPr id="394" name="テキスト ボックス 393"/>
        <xdr:cNvSpPr txBox="1"/>
      </xdr:nvSpPr>
      <xdr:spPr>
        <a:xfrm>
          <a:off x="6008370" y="1186815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xdr:nvSpPr>
        <xdr:cNvPr id="396" name="テキスト ボックス 395"/>
        <xdr:cNvSpPr txBox="1"/>
      </xdr:nvSpPr>
      <xdr:spPr>
        <a:xfrm>
          <a:off x="6008370" y="11541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xdr:nvCxnSpPr>
        <xdr:cNvPr id="398" name="直線コネクタ 397"/>
        <xdr:cNvCxnSpPr/>
      </xdr:nvCxnSpPr>
      <xdr:spPr>
        <a:xfrm flipV="1">
          <a:off x="10475595" y="12120245"/>
          <a:ext cx="1270" cy="152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xdr:nvSpPr>
        <xdr:cNvPr id="399" name="普通建設事業費 （ うち新規整備　）最小値テキスト"/>
        <xdr:cNvSpPr txBox="1"/>
      </xdr:nvSpPr>
      <xdr:spPr>
        <a:xfrm>
          <a:off x="10528300" y="13646785"/>
          <a:ext cx="24892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xdr:nvCxnSpPr>
        <xdr:cNvPr id="400" name="直線コネクタ 399"/>
        <xdr:cNvCxnSpPr/>
      </xdr:nvCxnSpPr>
      <xdr:spPr>
        <a:xfrm>
          <a:off x="10388600" y="1364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xdr:nvSpPr>
        <xdr:cNvPr id="401" name="普通建設事業費 （ うち新規整備　）最大値テキスト"/>
        <xdr:cNvSpPr txBox="1"/>
      </xdr:nvSpPr>
      <xdr:spPr>
        <a:xfrm>
          <a:off x="10528300" y="1189545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xdr:nvCxnSpPr>
        <xdr:cNvPr id="402" name="直線コネクタ 401"/>
        <xdr:cNvCxnSpPr/>
      </xdr:nvCxnSpPr>
      <xdr:spPr>
        <a:xfrm>
          <a:off x="10388600" y="1212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74533</xdr:rowOff>
    </xdr:from>
    <xdr:to>
      <xdr:col>55</xdr:col>
      <xdr:colOff>0</xdr:colOff>
      <xdr:row>77</xdr:row>
      <xdr:rowOff>103319</xdr:rowOff>
    </xdr:to>
    <xdr:cxnSp>
      <xdr:nvCxnSpPr>
        <xdr:cNvPr id="403" name="直線コネクタ 402"/>
        <xdr:cNvCxnSpPr/>
      </xdr:nvCxnSpPr>
      <xdr:spPr>
        <a:xfrm flipV="1">
          <a:off x="9639300" y="1310449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xdr:nvSpPr>
        <xdr:cNvPr id="404" name="普通建設事業費 （ うち新規整備　）平均値テキスト"/>
        <xdr:cNvSpPr txBox="1"/>
      </xdr:nvSpPr>
      <xdr:spPr>
        <a:xfrm>
          <a:off x="10528300" y="13350240"/>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xdr:nvSpPr>
        <xdr:cNvPr id="405" name="フローチャート: 判断 404"/>
        <xdr:cNvSpPr/>
      </xdr:nvSpPr>
      <xdr:spPr>
        <a:xfrm>
          <a:off x="104267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95808</xdr:rowOff>
    </xdr:from>
    <xdr:to>
      <xdr:col>50</xdr:col>
      <xdr:colOff>114300</xdr:colOff>
      <xdr:row>77</xdr:row>
      <xdr:rowOff>103319</xdr:rowOff>
    </xdr:to>
    <xdr:cxnSp>
      <xdr:nvCxnSpPr>
        <xdr:cNvPr id="406" name="直線コネクタ 405"/>
        <xdr:cNvCxnSpPr/>
      </xdr:nvCxnSpPr>
      <xdr:spPr>
        <a:xfrm>
          <a:off x="8750300" y="13296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xdr:nvSpPr>
        <xdr:cNvPr id="407" name="フローチャート: 判断 406"/>
        <xdr:cNvSpPr/>
      </xdr:nvSpPr>
      <xdr:spPr>
        <a:xfrm>
          <a:off x="9588500" y="1338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xdr:nvSpPr>
        <xdr:cNvPr id="408" name="テキスト ボックス 407"/>
        <xdr:cNvSpPr txBox="1"/>
      </xdr:nvSpPr>
      <xdr:spPr>
        <a:xfrm>
          <a:off x="9371965" y="134727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46806</xdr:rowOff>
    </xdr:from>
    <xdr:to>
      <xdr:col>45</xdr:col>
      <xdr:colOff>177800</xdr:colOff>
      <xdr:row>77</xdr:row>
      <xdr:rowOff>95808</xdr:rowOff>
    </xdr:to>
    <xdr:cxnSp>
      <xdr:nvCxnSpPr>
        <xdr:cNvPr id="409" name="直線コネクタ 408"/>
        <xdr:cNvCxnSpPr/>
      </xdr:nvCxnSpPr>
      <xdr:spPr>
        <a:xfrm>
          <a:off x="7861300" y="13076555"/>
          <a:ext cx="889000" cy="2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xdr:nvSpPr>
        <xdr:cNvPr id="410" name="フローチャート: 判断 409"/>
        <xdr:cNvSpPr/>
      </xdr:nvSpPr>
      <xdr:spPr>
        <a:xfrm>
          <a:off x="86995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xdr:nvSpPr>
        <xdr:cNvPr id="411" name="テキスト ボックス 410"/>
        <xdr:cNvSpPr txBox="1"/>
      </xdr:nvSpPr>
      <xdr:spPr>
        <a:xfrm>
          <a:off x="8482965" y="13432155"/>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108317</xdr:rowOff>
    </xdr:from>
    <xdr:to>
      <xdr:col>41</xdr:col>
      <xdr:colOff>50800</xdr:colOff>
      <xdr:row>76</xdr:row>
      <xdr:rowOff>46806</xdr:rowOff>
    </xdr:to>
    <xdr:cxnSp>
      <xdr:nvCxnSpPr>
        <xdr:cNvPr id="412" name="直線コネクタ 411"/>
        <xdr:cNvCxnSpPr/>
      </xdr:nvCxnSpPr>
      <xdr:spPr>
        <a:xfrm>
          <a:off x="6972300" y="12623800"/>
          <a:ext cx="889000" cy="4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xdr:nvSpPr>
        <xdr:cNvPr id="413" name="フローチャート: 判断 412"/>
        <xdr:cNvSpPr/>
      </xdr:nvSpPr>
      <xdr:spPr>
        <a:xfrm>
          <a:off x="78105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xdr:nvSpPr>
        <xdr:cNvPr id="414" name="テキスト ボックス 413"/>
        <xdr:cNvSpPr txBox="1"/>
      </xdr:nvSpPr>
      <xdr:spPr>
        <a:xfrm>
          <a:off x="7593965" y="1343215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xdr:nvSpPr>
        <xdr:cNvPr id="415" name="フローチャート: 判断 414"/>
        <xdr:cNvSpPr/>
      </xdr:nvSpPr>
      <xdr:spPr>
        <a:xfrm>
          <a:off x="6921500" y="133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xdr:nvSpPr>
        <xdr:cNvPr id="416" name="テキスト ボックス 415"/>
        <xdr:cNvSpPr txBox="1"/>
      </xdr:nvSpPr>
      <xdr:spPr>
        <a:xfrm>
          <a:off x="6704965" y="1343787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xdr:nvSpPr>
        <xdr:cNvPr id="417" name="テキスト ボックス 416"/>
        <xdr:cNvSpPr txBox="1"/>
      </xdr:nvSpPr>
      <xdr:spPr>
        <a:xfrm>
          <a:off x="102870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xdr:nvSpPr>
        <xdr:cNvPr id="418" name="テキスト ボックス 417"/>
        <xdr:cNvSpPr txBox="1"/>
      </xdr:nvSpPr>
      <xdr:spPr>
        <a:xfrm>
          <a:off x="9448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xdr:nvSpPr>
        <xdr:cNvPr id="419" name="テキスト ボックス 418"/>
        <xdr:cNvSpPr txBox="1"/>
      </xdr:nvSpPr>
      <xdr:spPr>
        <a:xfrm>
          <a:off x="8559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xdr:nvSpPr>
        <xdr:cNvPr id="420" name="テキスト ボックス 419"/>
        <xdr:cNvSpPr txBox="1"/>
      </xdr:nvSpPr>
      <xdr:spPr>
        <a:xfrm>
          <a:off x="7670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xdr:nvSpPr>
        <xdr:cNvPr id="421" name="テキスト ボックス 420"/>
        <xdr:cNvSpPr txBox="1"/>
      </xdr:nvSpPr>
      <xdr:spPr>
        <a:xfrm>
          <a:off x="6781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23733</xdr:rowOff>
    </xdr:from>
    <xdr:to>
      <xdr:col>55</xdr:col>
      <xdr:colOff>50800</xdr:colOff>
      <xdr:row>76</xdr:row>
      <xdr:rowOff>125333</xdr:rowOff>
    </xdr:to>
    <xdr:sp>
      <xdr:nvSpPr>
        <xdr:cNvPr id="422" name="楕円 421"/>
        <xdr:cNvSpPr/>
      </xdr:nvSpPr>
      <xdr:spPr>
        <a:xfrm>
          <a:off x="10426700" y="130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46610</xdr:rowOff>
    </xdr:from>
    <xdr:ext cx="534377" cy="259045"/>
    <xdr:sp>
      <xdr:nvSpPr>
        <xdr:cNvPr id="423" name="普通建設事業費 （ うち新規整備　）該当値テキスト"/>
        <xdr:cNvSpPr txBox="1"/>
      </xdr:nvSpPr>
      <xdr:spPr>
        <a:xfrm>
          <a:off x="10528300" y="1290510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52519</xdr:rowOff>
    </xdr:from>
    <xdr:to>
      <xdr:col>50</xdr:col>
      <xdr:colOff>165100</xdr:colOff>
      <xdr:row>77</xdr:row>
      <xdr:rowOff>154119</xdr:rowOff>
    </xdr:to>
    <xdr:sp>
      <xdr:nvSpPr>
        <xdr:cNvPr id="424" name="楕円 423"/>
        <xdr:cNvSpPr/>
      </xdr:nvSpPr>
      <xdr:spPr>
        <a:xfrm>
          <a:off x="9588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170646</xdr:rowOff>
    </xdr:from>
    <xdr:ext cx="534377" cy="259045"/>
    <xdr:sp>
      <xdr:nvSpPr>
        <xdr:cNvPr id="425" name="テキスト ボックス 424"/>
        <xdr:cNvSpPr txBox="1"/>
      </xdr:nvSpPr>
      <xdr:spPr>
        <a:xfrm>
          <a:off x="9371965" y="1302893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45008</xdr:rowOff>
    </xdr:from>
    <xdr:to>
      <xdr:col>46</xdr:col>
      <xdr:colOff>38100</xdr:colOff>
      <xdr:row>77</xdr:row>
      <xdr:rowOff>146608</xdr:rowOff>
    </xdr:to>
    <xdr:sp>
      <xdr:nvSpPr>
        <xdr:cNvPr id="426" name="楕円 425"/>
        <xdr:cNvSpPr/>
      </xdr:nvSpPr>
      <xdr:spPr>
        <a:xfrm>
          <a:off x="8699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163135</xdr:rowOff>
    </xdr:from>
    <xdr:ext cx="534377" cy="259045"/>
    <xdr:sp>
      <xdr:nvSpPr>
        <xdr:cNvPr id="427" name="テキスト ボックス 426"/>
        <xdr:cNvSpPr txBox="1"/>
      </xdr:nvSpPr>
      <xdr:spPr>
        <a:xfrm>
          <a:off x="8482965" y="1302131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167456</xdr:rowOff>
    </xdr:from>
    <xdr:to>
      <xdr:col>41</xdr:col>
      <xdr:colOff>101600</xdr:colOff>
      <xdr:row>76</xdr:row>
      <xdr:rowOff>97606</xdr:rowOff>
    </xdr:to>
    <xdr:sp>
      <xdr:nvSpPr>
        <xdr:cNvPr id="428" name="楕円 427"/>
        <xdr:cNvSpPr/>
      </xdr:nvSpPr>
      <xdr:spPr>
        <a:xfrm>
          <a:off x="7810500" y="130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114133</xdr:rowOff>
    </xdr:from>
    <xdr:ext cx="534377" cy="259045"/>
    <xdr:sp>
      <xdr:nvSpPr>
        <xdr:cNvPr id="429" name="テキスト ボックス 428"/>
        <xdr:cNvSpPr txBox="1"/>
      </xdr:nvSpPr>
      <xdr:spPr>
        <a:xfrm>
          <a:off x="7593965" y="1280096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57517</xdr:rowOff>
    </xdr:from>
    <xdr:to>
      <xdr:col>36</xdr:col>
      <xdr:colOff>165100</xdr:colOff>
      <xdr:row>73</xdr:row>
      <xdr:rowOff>159117</xdr:rowOff>
    </xdr:to>
    <xdr:sp>
      <xdr:nvSpPr>
        <xdr:cNvPr id="430" name="楕円 429"/>
        <xdr:cNvSpPr/>
      </xdr:nvSpPr>
      <xdr:spPr>
        <a:xfrm>
          <a:off x="69215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4194</xdr:rowOff>
    </xdr:from>
    <xdr:ext cx="534377" cy="259045"/>
    <xdr:sp>
      <xdr:nvSpPr>
        <xdr:cNvPr id="431" name="テキスト ボックス 430"/>
        <xdr:cNvSpPr txBox="1"/>
      </xdr:nvSpPr>
      <xdr:spPr>
        <a:xfrm>
          <a:off x="6704965" y="1234821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85</xdr:row>
      <xdr:rowOff>57150</xdr:rowOff>
    </xdr:from>
    <xdr:to>
      <xdr:col>43</xdr:col>
      <xdr:colOff>63500</xdr:colOff>
      <xdr:row>86</xdr:row>
      <xdr:rowOff>139700</xdr:rowOff>
    </xdr:to>
    <xdr:sp>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86</xdr:row>
      <xdr:rowOff>88900</xdr:rowOff>
    </xdr:from>
    <xdr:to>
      <xdr:col>43</xdr:col>
      <xdr:colOff>63500</xdr:colOff>
      <xdr:row>88</xdr:row>
      <xdr:rowOff>0</xdr:rowOff>
    </xdr:to>
    <xdr:sp>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86</xdr:row>
      <xdr:rowOff>88900</xdr:rowOff>
    </xdr:from>
    <xdr:to>
      <xdr:col>48</xdr:col>
      <xdr:colOff>127000</xdr:colOff>
      <xdr:row>88</xdr:row>
      <xdr:rowOff>0</xdr:rowOff>
    </xdr:to>
    <xdr:sp>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86</xdr:row>
      <xdr:rowOff>88900</xdr:rowOff>
    </xdr:from>
    <xdr:to>
      <xdr:col>54</xdr:col>
      <xdr:colOff>127000</xdr:colOff>
      <xdr:row>88</xdr:row>
      <xdr:rowOff>0</xdr:rowOff>
    </xdr:to>
    <xdr:sp>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xdr:nvSpPr>
        <xdr:cNvPr id="440" name="テキスト ボックス 439"/>
        <xdr:cNvSpPr txBox="1"/>
      </xdr:nvSpPr>
      <xdr:spPr>
        <a:xfrm>
          <a:off x="6565900" y="14922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xdr:nvSpPr>
        <xdr:cNvPr id="443" name="テキスト ボックス 442"/>
        <xdr:cNvSpPr txBox="1"/>
      </xdr:nvSpPr>
      <xdr:spPr>
        <a:xfrm>
          <a:off x="6355080" y="16875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xdr:nvSpPr>
        <xdr:cNvPr id="445" name="テキスト ボックス 444"/>
        <xdr:cNvSpPr txBox="1"/>
      </xdr:nvSpPr>
      <xdr:spPr>
        <a:xfrm>
          <a:off x="6072505" y="16494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xdr:nvSpPr>
        <xdr:cNvPr id="447" name="テキスト ボックス 446"/>
        <xdr:cNvSpPr txBox="1"/>
      </xdr:nvSpPr>
      <xdr:spPr>
        <a:xfrm>
          <a:off x="6072505" y="16113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xdr:nvSpPr>
        <xdr:cNvPr id="449" name="テキスト ボックス 448"/>
        <xdr:cNvSpPr txBox="1"/>
      </xdr:nvSpPr>
      <xdr:spPr>
        <a:xfrm>
          <a:off x="6072505" y="15732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xdr:nvSpPr>
        <xdr:cNvPr id="451" name="テキスト ボックス 450"/>
        <xdr:cNvSpPr txBox="1"/>
      </xdr:nvSpPr>
      <xdr:spPr>
        <a:xfrm>
          <a:off x="6008370" y="15351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xdr:nvSpPr>
        <xdr:cNvPr id="453" name="テキスト ボックス 452"/>
        <xdr:cNvSpPr txBox="1"/>
      </xdr:nvSpPr>
      <xdr:spPr>
        <a:xfrm>
          <a:off x="6008370" y="14970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xdr:nvCxnSpPr>
        <xdr:cNvPr id="455" name="直線コネクタ 454"/>
        <xdr:cNvCxnSpPr/>
      </xdr:nvCxnSpPr>
      <xdr:spPr>
        <a:xfrm flipV="1">
          <a:off x="10475595" y="15476855"/>
          <a:ext cx="1270"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xdr:nvSpPr>
        <xdr:cNvPr id="456" name="普通建設事業費 （ うち更新整備　）最小値テキスト"/>
        <xdr:cNvSpPr txBox="1"/>
      </xdr:nvSpPr>
      <xdr:spPr>
        <a:xfrm>
          <a:off x="10528300" y="1698815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xdr:nvCxnSpPr>
        <xdr:cNvPr id="457" name="直線コネクタ 456"/>
        <xdr:cNvCxnSpPr/>
      </xdr:nvCxnSpPr>
      <xdr:spPr>
        <a:xfrm>
          <a:off x="10388600" y="1698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xdr:nvSpPr>
        <xdr:cNvPr id="458" name="普通建設事業費 （ うち更新整備　）最大値テキスト"/>
        <xdr:cNvSpPr txBox="1"/>
      </xdr:nvSpPr>
      <xdr:spPr>
        <a:xfrm>
          <a:off x="10528300" y="15252065"/>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xdr:nvCxnSpPr>
        <xdr:cNvPr id="459" name="直線コネクタ 458"/>
        <xdr:cNvCxnSpPr/>
      </xdr:nvCxnSpPr>
      <xdr:spPr>
        <a:xfrm>
          <a:off x="10388600" y="1547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82499</xdr:rowOff>
    </xdr:from>
    <xdr:to>
      <xdr:col>55</xdr:col>
      <xdr:colOff>0</xdr:colOff>
      <xdr:row>98</xdr:row>
      <xdr:rowOff>109702</xdr:rowOff>
    </xdr:to>
    <xdr:cxnSp>
      <xdr:nvCxnSpPr>
        <xdr:cNvPr id="460" name="直線コネクタ 459"/>
        <xdr:cNvCxnSpPr/>
      </xdr:nvCxnSpPr>
      <xdr:spPr>
        <a:xfrm flipV="1">
          <a:off x="9639300" y="16884015"/>
          <a:ext cx="8382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xdr:nvSpPr>
        <xdr:cNvPr id="461" name="普通建設事業費 （ うち更新整備　）平均値テキスト"/>
        <xdr:cNvSpPr txBox="1"/>
      </xdr:nvSpPr>
      <xdr:spPr>
        <a:xfrm>
          <a:off x="10528300" y="16447770"/>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xdr:nvSpPr>
        <xdr:cNvPr id="462" name="フローチャート: 判断 461"/>
        <xdr:cNvSpPr/>
      </xdr:nvSpPr>
      <xdr:spPr>
        <a:xfrm>
          <a:off x="104267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109702</xdr:rowOff>
    </xdr:from>
    <xdr:to>
      <xdr:col>50</xdr:col>
      <xdr:colOff>114300</xdr:colOff>
      <xdr:row>98</xdr:row>
      <xdr:rowOff>169151</xdr:rowOff>
    </xdr:to>
    <xdr:cxnSp>
      <xdr:nvCxnSpPr>
        <xdr:cNvPr id="463" name="直線コネクタ 462"/>
        <xdr:cNvCxnSpPr/>
      </xdr:nvCxnSpPr>
      <xdr:spPr>
        <a:xfrm flipV="1">
          <a:off x="8750300" y="1691132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xdr:nvSpPr>
        <xdr:cNvPr id="464" name="フローチャート: 判断 463"/>
        <xdr:cNvSpPr/>
      </xdr:nvSpPr>
      <xdr:spPr>
        <a:xfrm>
          <a:off x="9588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xdr:nvSpPr>
        <xdr:cNvPr id="465" name="テキスト ボックス 464"/>
        <xdr:cNvSpPr txBox="1"/>
      </xdr:nvSpPr>
      <xdr:spPr>
        <a:xfrm>
          <a:off x="9371965" y="1636966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98120</xdr:rowOff>
    </xdr:from>
    <xdr:to>
      <xdr:col>45</xdr:col>
      <xdr:colOff>177800</xdr:colOff>
      <xdr:row>98</xdr:row>
      <xdr:rowOff>169151</xdr:rowOff>
    </xdr:to>
    <xdr:cxnSp>
      <xdr:nvCxnSpPr>
        <xdr:cNvPr id="466" name="直線コネクタ 465"/>
        <xdr:cNvCxnSpPr/>
      </xdr:nvCxnSpPr>
      <xdr:spPr>
        <a:xfrm>
          <a:off x="7861300" y="16899890"/>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xdr:nvSpPr>
        <xdr:cNvPr id="467" name="フローチャート: 判断 466"/>
        <xdr:cNvSpPr/>
      </xdr:nvSpPr>
      <xdr:spPr>
        <a:xfrm>
          <a:off x="8699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xdr:nvSpPr>
        <xdr:cNvPr id="468" name="テキスト ボックス 467"/>
        <xdr:cNvSpPr txBox="1"/>
      </xdr:nvSpPr>
      <xdr:spPr>
        <a:xfrm>
          <a:off x="8482965" y="1644396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98120</xdr:rowOff>
    </xdr:from>
    <xdr:to>
      <xdr:col>41</xdr:col>
      <xdr:colOff>50800</xdr:colOff>
      <xdr:row>98</xdr:row>
      <xdr:rowOff>153836</xdr:rowOff>
    </xdr:to>
    <xdr:cxnSp>
      <xdr:nvCxnSpPr>
        <xdr:cNvPr id="469" name="直線コネクタ 468"/>
        <xdr:cNvCxnSpPr/>
      </xdr:nvCxnSpPr>
      <xdr:spPr>
        <a:xfrm flipV="1">
          <a:off x="6972300" y="1689989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xdr:nvSpPr>
        <xdr:cNvPr id="470" name="フローチャート: 判断 469"/>
        <xdr:cNvSpPr/>
      </xdr:nvSpPr>
      <xdr:spPr>
        <a:xfrm>
          <a:off x="7810500" y="1662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xdr:nvSpPr>
        <xdr:cNvPr id="471" name="テキスト ボックス 470"/>
        <xdr:cNvSpPr txBox="1"/>
      </xdr:nvSpPr>
      <xdr:spPr>
        <a:xfrm>
          <a:off x="7593965" y="1640078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xdr:nvSpPr>
        <xdr:cNvPr id="472" name="フローチャート: 判断 471"/>
        <xdr:cNvSpPr/>
      </xdr:nvSpPr>
      <xdr:spPr>
        <a:xfrm>
          <a:off x="6921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xdr:nvSpPr>
        <xdr:cNvPr id="473" name="テキスト ボックス 472"/>
        <xdr:cNvSpPr txBox="1"/>
      </xdr:nvSpPr>
      <xdr:spPr>
        <a:xfrm>
          <a:off x="6704965" y="1643507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xdr:nvSpPr>
        <xdr:cNvPr id="474" name="テキスト ボックス 473"/>
        <xdr:cNvSpPr txBox="1"/>
      </xdr:nvSpPr>
      <xdr:spPr>
        <a:xfrm>
          <a:off x="102870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xdr:nvSpPr>
        <xdr:cNvPr id="475" name="テキスト ボックス 474"/>
        <xdr:cNvSpPr txBox="1"/>
      </xdr:nvSpPr>
      <xdr:spPr>
        <a:xfrm>
          <a:off x="9448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xdr:nvSpPr>
        <xdr:cNvPr id="476" name="テキスト ボックス 475"/>
        <xdr:cNvSpPr txBox="1"/>
      </xdr:nvSpPr>
      <xdr:spPr>
        <a:xfrm>
          <a:off x="8559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xdr:nvSpPr>
        <xdr:cNvPr id="477" name="テキスト ボックス 476"/>
        <xdr:cNvSpPr txBox="1"/>
      </xdr:nvSpPr>
      <xdr:spPr>
        <a:xfrm>
          <a:off x="7670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xdr:nvSpPr>
        <xdr:cNvPr id="478" name="テキスト ボックス 477"/>
        <xdr:cNvSpPr txBox="1"/>
      </xdr:nvSpPr>
      <xdr:spPr>
        <a:xfrm>
          <a:off x="6781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31699</xdr:rowOff>
    </xdr:from>
    <xdr:to>
      <xdr:col>55</xdr:col>
      <xdr:colOff>50800</xdr:colOff>
      <xdr:row>98</xdr:row>
      <xdr:rowOff>133299</xdr:rowOff>
    </xdr:to>
    <xdr:sp>
      <xdr:nvSpPr>
        <xdr:cNvPr id="479" name="楕円 478"/>
        <xdr:cNvSpPr/>
      </xdr:nvSpPr>
      <xdr:spPr>
        <a:xfrm>
          <a:off x="104267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118076</xdr:rowOff>
    </xdr:from>
    <xdr:ext cx="534377" cy="259045"/>
    <xdr:sp>
      <xdr:nvSpPr>
        <xdr:cNvPr id="480" name="普通建設事業費 （ うち更新整備　）該当値テキスト"/>
        <xdr:cNvSpPr txBox="1"/>
      </xdr:nvSpPr>
      <xdr:spPr>
        <a:xfrm>
          <a:off x="10528300" y="1674812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58902</xdr:rowOff>
    </xdr:from>
    <xdr:to>
      <xdr:col>50</xdr:col>
      <xdr:colOff>165100</xdr:colOff>
      <xdr:row>98</xdr:row>
      <xdr:rowOff>160502</xdr:rowOff>
    </xdr:to>
    <xdr:sp>
      <xdr:nvSpPr>
        <xdr:cNvPr id="481" name="楕円 480"/>
        <xdr:cNvSpPr/>
      </xdr:nvSpPr>
      <xdr:spPr>
        <a:xfrm>
          <a:off x="9588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151629</xdr:rowOff>
    </xdr:from>
    <xdr:ext cx="469744" cy="259045"/>
    <xdr:sp>
      <xdr:nvSpPr>
        <xdr:cNvPr id="482" name="テキスト ボックス 481"/>
        <xdr:cNvSpPr txBox="1"/>
      </xdr:nvSpPr>
      <xdr:spPr>
        <a:xfrm>
          <a:off x="9404350" y="1695323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118351</xdr:rowOff>
    </xdr:from>
    <xdr:to>
      <xdr:col>46</xdr:col>
      <xdr:colOff>38100</xdr:colOff>
      <xdr:row>99</xdr:row>
      <xdr:rowOff>48501</xdr:rowOff>
    </xdr:to>
    <xdr:sp>
      <xdr:nvSpPr>
        <xdr:cNvPr id="483" name="楕円 482"/>
        <xdr:cNvSpPr/>
      </xdr:nvSpPr>
      <xdr:spPr>
        <a:xfrm>
          <a:off x="8699500" y="169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39628</xdr:rowOff>
    </xdr:from>
    <xdr:ext cx="469744" cy="259045"/>
    <xdr:sp>
      <xdr:nvSpPr>
        <xdr:cNvPr id="484" name="テキスト ボックス 483"/>
        <xdr:cNvSpPr txBox="1"/>
      </xdr:nvSpPr>
      <xdr:spPr>
        <a:xfrm>
          <a:off x="8515350" y="1701292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47320</xdr:rowOff>
    </xdr:from>
    <xdr:to>
      <xdr:col>41</xdr:col>
      <xdr:colOff>101600</xdr:colOff>
      <xdr:row>98</xdr:row>
      <xdr:rowOff>148920</xdr:rowOff>
    </xdr:to>
    <xdr:sp>
      <xdr:nvSpPr>
        <xdr:cNvPr id="485" name="楕円 484"/>
        <xdr:cNvSpPr/>
      </xdr:nvSpPr>
      <xdr:spPr>
        <a:xfrm>
          <a:off x="78105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140047</xdr:rowOff>
    </xdr:from>
    <xdr:ext cx="469744" cy="259045"/>
    <xdr:sp>
      <xdr:nvSpPr>
        <xdr:cNvPr id="486" name="テキスト ボックス 485"/>
        <xdr:cNvSpPr txBox="1"/>
      </xdr:nvSpPr>
      <xdr:spPr>
        <a:xfrm>
          <a:off x="7626350" y="1694180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103036</xdr:rowOff>
    </xdr:from>
    <xdr:to>
      <xdr:col>36</xdr:col>
      <xdr:colOff>165100</xdr:colOff>
      <xdr:row>99</xdr:row>
      <xdr:rowOff>33186</xdr:rowOff>
    </xdr:to>
    <xdr:sp>
      <xdr:nvSpPr>
        <xdr:cNvPr id="487" name="楕円 486"/>
        <xdr:cNvSpPr/>
      </xdr:nvSpPr>
      <xdr:spPr>
        <a:xfrm>
          <a:off x="69215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24313</xdr:rowOff>
    </xdr:from>
    <xdr:ext cx="469744" cy="259045"/>
    <xdr:sp>
      <xdr:nvSpPr>
        <xdr:cNvPr id="488" name="テキスト ボックス 487"/>
        <xdr:cNvSpPr txBox="1"/>
      </xdr:nvSpPr>
      <xdr:spPr>
        <a:xfrm>
          <a:off x="6737350" y="1699768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25</xdr:row>
      <xdr:rowOff>57150</xdr:rowOff>
    </xdr:from>
    <xdr:to>
      <xdr:col>74</xdr:col>
      <xdr:colOff>0</xdr:colOff>
      <xdr:row>26</xdr:row>
      <xdr:rowOff>139700</xdr:rowOff>
    </xdr:to>
    <xdr:sp>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26</xdr:row>
      <xdr:rowOff>88900</xdr:rowOff>
    </xdr:from>
    <xdr:to>
      <xdr:col>74</xdr:col>
      <xdr:colOff>0</xdr:colOff>
      <xdr:row>28</xdr:row>
      <xdr:rowOff>0</xdr:rowOff>
    </xdr:to>
    <xdr:sp>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26</xdr:row>
      <xdr:rowOff>88900</xdr:rowOff>
    </xdr:from>
    <xdr:to>
      <xdr:col>79</xdr:col>
      <xdr:colOff>63500</xdr:colOff>
      <xdr:row>28</xdr:row>
      <xdr:rowOff>0</xdr:rowOff>
    </xdr:to>
    <xdr:sp>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26</xdr:row>
      <xdr:rowOff>88900</xdr:rowOff>
    </xdr:from>
    <xdr:to>
      <xdr:col>85</xdr:col>
      <xdr:colOff>63500</xdr:colOff>
      <xdr:row>28</xdr:row>
      <xdr:rowOff>0</xdr:rowOff>
    </xdr:to>
    <xdr:sp>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xdr:nvSpPr>
        <xdr:cNvPr id="497" name="テキスト ボックス 496"/>
        <xdr:cNvSpPr txBox="1"/>
      </xdr:nvSpPr>
      <xdr:spPr>
        <a:xfrm>
          <a:off x="12407900" y="4635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xdr:nvSpPr>
        <xdr:cNvPr id="500" name="テキスト ボックス 499"/>
        <xdr:cNvSpPr txBox="1"/>
      </xdr:nvSpPr>
      <xdr:spPr>
        <a:xfrm>
          <a:off x="12197080" y="6588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xdr:nvSpPr>
        <xdr:cNvPr id="502" name="テキスト ボックス 501"/>
        <xdr:cNvSpPr txBox="1"/>
      </xdr:nvSpPr>
      <xdr:spPr>
        <a:xfrm>
          <a:off x="11850370" y="6207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xdr:nvSpPr>
        <xdr:cNvPr id="504" name="テキスト ボックス 503"/>
        <xdr:cNvSpPr txBox="1"/>
      </xdr:nvSpPr>
      <xdr:spPr>
        <a:xfrm>
          <a:off x="11850370" y="5826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xdr:nvSpPr>
        <xdr:cNvPr id="506" name="テキスト ボックス 505"/>
        <xdr:cNvSpPr txBox="1"/>
      </xdr:nvSpPr>
      <xdr:spPr>
        <a:xfrm>
          <a:off x="11850370" y="5445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xdr:nvSpPr>
        <xdr:cNvPr id="508" name="テキスト ボックス 507"/>
        <xdr:cNvSpPr txBox="1"/>
      </xdr:nvSpPr>
      <xdr:spPr>
        <a:xfrm>
          <a:off x="11850370" y="5064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xdr:nvSpPr>
        <xdr:cNvPr id="510" name="テキスト ボックス 509"/>
        <xdr:cNvSpPr txBox="1"/>
      </xdr:nvSpPr>
      <xdr:spPr>
        <a:xfrm>
          <a:off x="11850370" y="4683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xdr:nvCxnSpPr>
        <xdr:cNvPr id="512" name="直線コネクタ 511"/>
        <xdr:cNvCxnSpPr/>
      </xdr:nvCxnSpPr>
      <xdr:spPr>
        <a:xfrm flipV="1">
          <a:off x="16317595" y="5408930"/>
          <a:ext cx="635"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xdr:nvSpPr>
        <xdr:cNvPr id="513" name="災害復旧事業費最小値テキスト"/>
        <xdr:cNvSpPr txBox="1"/>
      </xdr:nvSpPr>
      <xdr:spPr>
        <a:xfrm>
          <a:off x="16370300" y="6779260"/>
          <a:ext cx="24892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xdr:nvSpPr>
        <xdr:cNvPr id="515" name="災害復旧事業費最大値テキスト"/>
        <xdr:cNvSpPr txBox="1"/>
      </xdr:nvSpPr>
      <xdr:spPr>
        <a:xfrm>
          <a:off x="16370300" y="518414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xdr:nvCxnSpPr>
        <xdr:cNvPr id="516" name="直線コネクタ 515"/>
        <xdr:cNvCxnSpPr/>
      </xdr:nvCxnSpPr>
      <xdr:spPr>
        <a:xfrm>
          <a:off x="16230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44245</xdr:rowOff>
    </xdr:from>
    <xdr:to>
      <xdr:col>85</xdr:col>
      <xdr:colOff>127000</xdr:colOff>
      <xdr:row>39</xdr:row>
      <xdr:rowOff>44382</xdr:rowOff>
    </xdr:to>
    <xdr:cxnSp>
      <xdr:nvCxnSpPr>
        <xdr:cNvPr id="517" name="直線コネクタ 516"/>
        <xdr:cNvCxnSpPr/>
      </xdr:nvCxnSpPr>
      <xdr:spPr>
        <a:xfrm flipV="1">
          <a:off x="15481300" y="673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xdr:nvSpPr>
        <xdr:cNvPr id="518" name="災害復旧事業費平均値テキスト"/>
        <xdr:cNvSpPr txBox="1"/>
      </xdr:nvSpPr>
      <xdr:spPr>
        <a:xfrm>
          <a:off x="16370300" y="6525260"/>
          <a:ext cx="46926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xdr:nvSpPr>
        <xdr:cNvPr id="519" name="フローチャート: 判断 518"/>
        <xdr:cNvSpPr/>
      </xdr:nvSpPr>
      <xdr:spPr>
        <a:xfrm>
          <a:off x="162687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40991</xdr:rowOff>
    </xdr:from>
    <xdr:to>
      <xdr:col>81</xdr:col>
      <xdr:colOff>50800</xdr:colOff>
      <xdr:row>39</xdr:row>
      <xdr:rowOff>44382</xdr:rowOff>
    </xdr:to>
    <xdr:cxnSp>
      <xdr:nvCxnSpPr>
        <xdr:cNvPr id="520" name="直線コネクタ 519"/>
        <xdr:cNvCxnSpPr/>
      </xdr:nvCxnSpPr>
      <xdr:spPr>
        <a:xfrm>
          <a:off x="14592300" y="6727190"/>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xdr:nvSpPr>
        <xdr:cNvPr id="521" name="フローチャート: 判断 520"/>
        <xdr:cNvSpPr/>
      </xdr:nvSpPr>
      <xdr:spPr>
        <a:xfrm>
          <a:off x="15430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xdr:nvSpPr>
        <xdr:cNvPr id="522" name="テキスト ボックス 521"/>
        <xdr:cNvSpPr txBox="1"/>
      </xdr:nvSpPr>
      <xdr:spPr>
        <a:xfrm>
          <a:off x="15246350" y="644715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40991</xdr:rowOff>
    </xdr:from>
    <xdr:to>
      <xdr:col>76</xdr:col>
      <xdr:colOff>114300</xdr:colOff>
      <xdr:row>39</xdr:row>
      <xdr:rowOff>42134</xdr:rowOff>
    </xdr:to>
    <xdr:cxnSp>
      <xdr:nvCxnSpPr>
        <xdr:cNvPr id="523" name="直線コネクタ 522"/>
        <xdr:cNvCxnSpPr/>
      </xdr:nvCxnSpPr>
      <xdr:spPr>
        <a:xfrm flipV="1">
          <a:off x="13703300" y="67271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xdr:nvSpPr>
        <xdr:cNvPr id="524" name="フローチャート: 判断 523"/>
        <xdr:cNvSpPr/>
      </xdr:nvSpPr>
      <xdr:spPr>
        <a:xfrm>
          <a:off x="14541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xdr:nvSpPr>
        <xdr:cNvPr id="525" name="テキスト ボックス 524"/>
        <xdr:cNvSpPr txBox="1"/>
      </xdr:nvSpPr>
      <xdr:spPr>
        <a:xfrm>
          <a:off x="14357350" y="644969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42134</xdr:rowOff>
    </xdr:from>
    <xdr:to>
      <xdr:col>71</xdr:col>
      <xdr:colOff>177800</xdr:colOff>
      <xdr:row>39</xdr:row>
      <xdr:rowOff>44221</xdr:rowOff>
    </xdr:to>
    <xdr:cxnSp>
      <xdr:nvCxnSpPr>
        <xdr:cNvPr id="526" name="直線コネクタ 525"/>
        <xdr:cNvCxnSpPr/>
      </xdr:nvCxnSpPr>
      <xdr:spPr>
        <a:xfrm flipV="1">
          <a:off x="12814300" y="6728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xdr:nvSpPr>
        <xdr:cNvPr id="527" name="フローチャート: 判断 526"/>
        <xdr:cNvSpPr/>
      </xdr:nvSpPr>
      <xdr:spPr>
        <a:xfrm>
          <a:off x="13652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xdr:nvSpPr>
        <xdr:cNvPr id="528" name="テキスト ボックス 527"/>
        <xdr:cNvSpPr txBox="1"/>
      </xdr:nvSpPr>
      <xdr:spPr>
        <a:xfrm>
          <a:off x="13513435" y="6452235"/>
          <a:ext cx="3790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xdr:nvSpPr>
        <xdr:cNvPr id="529" name="フローチャート: 判断 528"/>
        <xdr:cNvSpPr/>
      </xdr:nvSpPr>
      <xdr:spPr>
        <a:xfrm>
          <a:off x="12763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xdr:nvSpPr>
        <xdr:cNvPr id="530" name="テキスト ボックス 529"/>
        <xdr:cNvSpPr txBox="1"/>
      </xdr:nvSpPr>
      <xdr:spPr>
        <a:xfrm>
          <a:off x="12579350" y="644842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xdr:nvSpPr>
        <xdr:cNvPr id="531" name="テキスト ボックス 530"/>
        <xdr:cNvSpPr txBox="1"/>
      </xdr:nvSpPr>
      <xdr:spPr>
        <a:xfrm>
          <a:off x="161290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xdr:nvSpPr>
        <xdr:cNvPr id="532" name="テキスト ボックス 531"/>
        <xdr:cNvSpPr txBox="1"/>
      </xdr:nvSpPr>
      <xdr:spPr>
        <a:xfrm>
          <a:off x="15290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xdr:nvSpPr>
        <xdr:cNvPr id="533" name="テキスト ボックス 532"/>
        <xdr:cNvSpPr txBox="1"/>
      </xdr:nvSpPr>
      <xdr:spPr>
        <a:xfrm>
          <a:off x="14401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xdr:nvSpPr>
        <xdr:cNvPr id="534" name="テキスト ボックス 533"/>
        <xdr:cNvSpPr txBox="1"/>
      </xdr:nvSpPr>
      <xdr:spPr>
        <a:xfrm>
          <a:off x="13512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xdr:nvSpPr>
        <xdr:cNvPr id="535" name="テキスト ボックス 534"/>
        <xdr:cNvSpPr txBox="1"/>
      </xdr:nvSpPr>
      <xdr:spPr>
        <a:xfrm>
          <a:off x="12623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164895</xdr:rowOff>
    </xdr:from>
    <xdr:to>
      <xdr:col>85</xdr:col>
      <xdr:colOff>177800</xdr:colOff>
      <xdr:row>39</xdr:row>
      <xdr:rowOff>95045</xdr:rowOff>
    </xdr:to>
    <xdr:sp>
      <xdr:nvSpPr>
        <xdr:cNvPr id="536" name="楕円 535"/>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137226</xdr:rowOff>
    </xdr:from>
    <xdr:ext cx="313932" cy="259045"/>
    <xdr:sp>
      <xdr:nvSpPr>
        <xdr:cNvPr id="537" name="災害復旧事業費該当値テキスト"/>
        <xdr:cNvSpPr txBox="1"/>
      </xdr:nvSpPr>
      <xdr:spPr>
        <a:xfrm>
          <a:off x="16370300" y="6652260"/>
          <a:ext cx="31369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165032</xdr:rowOff>
    </xdr:from>
    <xdr:to>
      <xdr:col>81</xdr:col>
      <xdr:colOff>101600</xdr:colOff>
      <xdr:row>39</xdr:row>
      <xdr:rowOff>95182</xdr:rowOff>
    </xdr:to>
    <xdr:sp>
      <xdr:nvSpPr>
        <xdr:cNvPr id="538" name="楕円 537"/>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86309</xdr:rowOff>
    </xdr:from>
    <xdr:ext cx="313932" cy="259045"/>
    <xdr:sp>
      <xdr:nvSpPr>
        <xdr:cNvPr id="539" name="テキスト ボックス 538"/>
        <xdr:cNvSpPr txBox="1"/>
      </xdr:nvSpPr>
      <xdr:spPr>
        <a:xfrm>
          <a:off x="15323820" y="6772275"/>
          <a:ext cx="31432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161641</xdr:rowOff>
    </xdr:from>
    <xdr:to>
      <xdr:col>76</xdr:col>
      <xdr:colOff>165100</xdr:colOff>
      <xdr:row>39</xdr:row>
      <xdr:rowOff>91791</xdr:rowOff>
    </xdr:to>
    <xdr:sp>
      <xdr:nvSpPr>
        <xdr:cNvPr id="540" name="楕円 539"/>
        <xdr:cNvSpPr/>
      </xdr:nvSpPr>
      <xdr:spPr>
        <a:xfrm>
          <a:off x="1454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82918</xdr:rowOff>
    </xdr:from>
    <xdr:ext cx="378565" cy="259045"/>
    <xdr:sp>
      <xdr:nvSpPr>
        <xdr:cNvPr id="541" name="テキスト ボックス 540"/>
        <xdr:cNvSpPr txBox="1"/>
      </xdr:nvSpPr>
      <xdr:spPr>
        <a:xfrm>
          <a:off x="14402435" y="6769100"/>
          <a:ext cx="3790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162784</xdr:rowOff>
    </xdr:from>
    <xdr:to>
      <xdr:col>72</xdr:col>
      <xdr:colOff>38100</xdr:colOff>
      <xdr:row>39</xdr:row>
      <xdr:rowOff>92934</xdr:rowOff>
    </xdr:to>
    <xdr:sp>
      <xdr:nvSpPr>
        <xdr:cNvPr id="542" name="楕円 541"/>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84061</xdr:rowOff>
    </xdr:from>
    <xdr:ext cx="378565" cy="259045"/>
    <xdr:sp>
      <xdr:nvSpPr>
        <xdr:cNvPr id="543" name="テキスト ボックス 542"/>
        <xdr:cNvSpPr txBox="1"/>
      </xdr:nvSpPr>
      <xdr:spPr>
        <a:xfrm>
          <a:off x="13513435" y="6770370"/>
          <a:ext cx="3790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164871</xdr:rowOff>
    </xdr:from>
    <xdr:to>
      <xdr:col>67</xdr:col>
      <xdr:colOff>101600</xdr:colOff>
      <xdr:row>39</xdr:row>
      <xdr:rowOff>95021</xdr:rowOff>
    </xdr:to>
    <xdr:sp>
      <xdr:nvSpPr>
        <xdr:cNvPr id="544" name="楕円 543"/>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86148</xdr:rowOff>
    </xdr:from>
    <xdr:ext cx="313932" cy="259045"/>
    <xdr:sp>
      <xdr:nvSpPr>
        <xdr:cNvPr id="545" name="テキスト ボックス 544"/>
        <xdr:cNvSpPr txBox="1"/>
      </xdr:nvSpPr>
      <xdr:spPr>
        <a:xfrm>
          <a:off x="12656820" y="6772275"/>
          <a:ext cx="31432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45</xdr:row>
      <xdr:rowOff>57150</xdr:rowOff>
    </xdr:from>
    <xdr:to>
      <xdr:col>74</xdr:col>
      <xdr:colOff>0</xdr:colOff>
      <xdr:row>46</xdr:row>
      <xdr:rowOff>139700</xdr:rowOff>
    </xdr:to>
    <xdr:sp>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46</xdr:row>
      <xdr:rowOff>88900</xdr:rowOff>
    </xdr:from>
    <xdr:to>
      <xdr:col>74</xdr:col>
      <xdr:colOff>0</xdr:colOff>
      <xdr:row>48</xdr:row>
      <xdr:rowOff>0</xdr:rowOff>
    </xdr:to>
    <xdr:sp>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46</xdr:row>
      <xdr:rowOff>88900</xdr:rowOff>
    </xdr:from>
    <xdr:to>
      <xdr:col>79</xdr:col>
      <xdr:colOff>63500</xdr:colOff>
      <xdr:row>48</xdr:row>
      <xdr:rowOff>0</xdr:rowOff>
    </xdr:to>
    <xdr:sp>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46</xdr:row>
      <xdr:rowOff>88900</xdr:rowOff>
    </xdr:from>
    <xdr:to>
      <xdr:col>85</xdr:col>
      <xdr:colOff>63500</xdr:colOff>
      <xdr:row>48</xdr:row>
      <xdr:rowOff>0</xdr:rowOff>
    </xdr:to>
    <xdr:sp>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xdr:nvSpPr>
        <xdr:cNvPr id="554" name="テキスト ボックス 553"/>
        <xdr:cNvSpPr txBox="1"/>
      </xdr:nvSpPr>
      <xdr:spPr>
        <a:xfrm>
          <a:off x="12407900" y="8064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xdr:nvSpPr>
        <xdr:cNvPr id="557" name="テキスト ボックス 556"/>
        <xdr:cNvSpPr txBox="1"/>
      </xdr:nvSpPr>
      <xdr:spPr>
        <a:xfrm>
          <a:off x="12197080" y="9255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xdr:nvSpPr>
        <xdr:cNvPr id="559" name="テキスト ボックス 558"/>
        <xdr:cNvSpPr txBox="1"/>
      </xdr:nvSpPr>
      <xdr:spPr>
        <a:xfrm>
          <a:off x="12197080" y="8112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xdr:nvCxnSpPr>
        <xdr:cNvPr id="561" name="直線コネクタ 560"/>
        <xdr:cNvCxnSpPr/>
      </xdr:nvCxnSpPr>
      <xdr:spPr>
        <a:xfrm>
          <a:off x="16317595" y="9398000"/>
          <a:ext cx="63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xdr:nvSpPr>
        <xdr:cNvPr id="562" name="失業対策事業費最小値テキスト"/>
        <xdr:cNvSpPr txBox="1"/>
      </xdr:nvSpPr>
      <xdr:spPr>
        <a:xfrm>
          <a:off x="16370300" y="943991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xdr:nvSpPr>
        <xdr:cNvPr id="564" name="失業対策事業費最大値テキスト"/>
        <xdr:cNvSpPr txBox="1"/>
      </xdr:nvSpPr>
      <xdr:spPr>
        <a:xfrm>
          <a:off x="16370300" y="909701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xdr:nvSpPr>
        <xdr:cNvPr id="567" name="失業対策事業費平均値テキスト"/>
        <xdr:cNvSpPr txBox="1"/>
      </xdr:nvSpPr>
      <xdr:spPr>
        <a:xfrm>
          <a:off x="16370300" y="9325610"/>
          <a:ext cx="248920" cy="2584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xdr:nvSpPr>
        <xdr:cNvPr id="571" name="テキスト ボックス 570"/>
        <xdr:cNvSpPr txBox="1"/>
      </xdr:nvSpPr>
      <xdr:spPr>
        <a:xfrm>
          <a:off x="15356205" y="9439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xdr:nvSpPr>
        <xdr:cNvPr id="574" name="テキスト ボックス 573"/>
        <xdr:cNvSpPr txBox="1"/>
      </xdr:nvSpPr>
      <xdr:spPr>
        <a:xfrm>
          <a:off x="14467205" y="9439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xdr:nvSpPr>
        <xdr:cNvPr id="577" name="テキスト ボックス 576"/>
        <xdr:cNvSpPr txBox="1"/>
      </xdr:nvSpPr>
      <xdr:spPr>
        <a:xfrm>
          <a:off x="13578205" y="9439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xdr:nvSpPr>
        <xdr:cNvPr id="579" name="テキスト ボックス 578"/>
        <xdr:cNvSpPr txBox="1"/>
      </xdr:nvSpPr>
      <xdr:spPr>
        <a:xfrm>
          <a:off x="12689205" y="9439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xdr:nvSpPr>
        <xdr:cNvPr id="580" name="テキスト ボックス 579"/>
        <xdr:cNvSpPr txBox="1"/>
      </xdr:nvSpPr>
      <xdr:spPr>
        <a:xfrm>
          <a:off x="161290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xdr:nvSpPr>
        <xdr:cNvPr id="581" name="テキスト ボックス 580"/>
        <xdr:cNvSpPr txBox="1"/>
      </xdr:nvSpPr>
      <xdr:spPr>
        <a:xfrm>
          <a:off x="15290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xdr:nvSpPr>
        <xdr:cNvPr id="582" name="テキスト ボックス 581"/>
        <xdr:cNvSpPr txBox="1"/>
      </xdr:nvSpPr>
      <xdr:spPr>
        <a:xfrm>
          <a:off x="14401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xdr:nvSpPr>
        <xdr:cNvPr id="583" name="テキスト ボックス 582"/>
        <xdr:cNvSpPr txBox="1"/>
      </xdr:nvSpPr>
      <xdr:spPr>
        <a:xfrm>
          <a:off x="13512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xdr:nvSpPr>
        <xdr:cNvPr id="584" name="テキスト ボックス 583"/>
        <xdr:cNvSpPr txBox="1"/>
      </xdr:nvSpPr>
      <xdr:spPr>
        <a:xfrm>
          <a:off x="12623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xdr:nvSpPr>
        <xdr:cNvPr id="586" name="失業対策事業費該当値テキスト"/>
        <xdr:cNvSpPr txBox="1"/>
      </xdr:nvSpPr>
      <xdr:spPr>
        <a:xfrm>
          <a:off x="16370300" y="921131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xdr:nvSpPr>
        <xdr:cNvPr id="588" name="テキスト ボックス 587"/>
        <xdr:cNvSpPr txBox="1"/>
      </xdr:nvSpPr>
      <xdr:spPr>
        <a:xfrm>
          <a:off x="15356205" y="91224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xdr:nvSpPr>
        <xdr:cNvPr id="590" name="テキスト ボックス 589"/>
        <xdr:cNvSpPr txBox="1"/>
      </xdr:nvSpPr>
      <xdr:spPr>
        <a:xfrm>
          <a:off x="14467205" y="91224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xdr:nvSpPr>
        <xdr:cNvPr id="592" name="テキスト ボックス 591"/>
        <xdr:cNvSpPr txBox="1"/>
      </xdr:nvSpPr>
      <xdr:spPr>
        <a:xfrm>
          <a:off x="13578205" y="91224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xdr:nvSpPr>
        <xdr:cNvPr id="594" name="テキスト ボックス 593"/>
        <xdr:cNvSpPr txBox="1"/>
      </xdr:nvSpPr>
      <xdr:spPr>
        <a:xfrm>
          <a:off x="12689205" y="91224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65</xdr:row>
      <xdr:rowOff>57150</xdr:rowOff>
    </xdr:from>
    <xdr:to>
      <xdr:col>74</xdr:col>
      <xdr:colOff>0</xdr:colOff>
      <xdr:row>66</xdr:row>
      <xdr:rowOff>139700</xdr:rowOff>
    </xdr:to>
    <xdr:sp>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66</xdr:row>
      <xdr:rowOff>88900</xdr:rowOff>
    </xdr:from>
    <xdr:to>
      <xdr:col>74</xdr:col>
      <xdr:colOff>0</xdr:colOff>
      <xdr:row>68</xdr:row>
      <xdr:rowOff>0</xdr:rowOff>
    </xdr:to>
    <xdr:sp>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66</xdr:row>
      <xdr:rowOff>88900</xdr:rowOff>
    </xdr:from>
    <xdr:to>
      <xdr:col>79</xdr:col>
      <xdr:colOff>63500</xdr:colOff>
      <xdr:row>68</xdr:row>
      <xdr:rowOff>0</xdr:rowOff>
    </xdr:to>
    <xdr:sp>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66</xdr:row>
      <xdr:rowOff>88900</xdr:rowOff>
    </xdr:from>
    <xdr:to>
      <xdr:col>85</xdr:col>
      <xdr:colOff>63500</xdr:colOff>
      <xdr:row>68</xdr:row>
      <xdr:rowOff>0</xdr:rowOff>
    </xdr:to>
    <xdr:sp>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xdr:nvSpPr>
        <xdr:cNvPr id="603" name="テキスト ボックス 602"/>
        <xdr:cNvSpPr txBox="1"/>
      </xdr:nvSpPr>
      <xdr:spPr>
        <a:xfrm>
          <a:off x="12407900" y="11493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xdr:nvCxnSpPr>
        <xdr:cNvPr id="605" name="直線コネクタ 604"/>
        <xdr:cNvCxnSpPr/>
      </xdr:nvCxnSpPr>
      <xdr:spPr>
        <a:xfrm>
          <a:off x="12446000" y="13642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xdr:nvSpPr>
        <xdr:cNvPr id="606" name="テキスト ボックス 605"/>
        <xdr:cNvSpPr txBox="1"/>
      </xdr:nvSpPr>
      <xdr:spPr>
        <a:xfrm>
          <a:off x="12197080" y="13500735"/>
          <a:ext cx="24892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xdr:nvCxnSpPr>
        <xdr:cNvPr id="607" name="直線コネクタ 606"/>
        <xdr:cNvCxnSpPr/>
      </xdr:nvCxnSpPr>
      <xdr:spPr>
        <a:xfrm>
          <a:off x="12446000" y="13316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xdr:nvSpPr>
        <xdr:cNvPr id="608" name="テキスト ボックス 607"/>
        <xdr:cNvSpPr txBox="1"/>
      </xdr:nvSpPr>
      <xdr:spPr>
        <a:xfrm>
          <a:off x="11914505" y="1317434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xdr:nvCxnSpPr>
        <xdr:cNvPr id="609" name="直線コネクタ 608"/>
        <xdr:cNvCxnSpPr/>
      </xdr:nvCxnSpPr>
      <xdr:spPr>
        <a:xfrm>
          <a:off x="12446000" y="1299019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xdr:nvSpPr>
        <xdr:cNvPr id="610" name="テキスト ボックス 609"/>
        <xdr:cNvSpPr txBox="1"/>
      </xdr:nvSpPr>
      <xdr:spPr>
        <a:xfrm>
          <a:off x="11914505" y="1284795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xdr:nvCxnSpPr>
        <xdr:cNvPr id="611" name="直線コネクタ 610"/>
        <xdr:cNvCxnSpPr/>
      </xdr:nvCxnSpPr>
      <xdr:spPr>
        <a:xfrm>
          <a:off x="12446000" y="1266317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xdr:nvSpPr>
        <xdr:cNvPr id="612" name="テキスト ボックス 611"/>
        <xdr:cNvSpPr txBox="1"/>
      </xdr:nvSpPr>
      <xdr:spPr>
        <a:xfrm>
          <a:off x="11914505" y="12520930"/>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xdr:nvCxnSpPr>
        <xdr:cNvPr id="613" name="直線コネクタ 612"/>
        <xdr:cNvCxnSpPr/>
      </xdr:nvCxnSpPr>
      <xdr:spPr>
        <a:xfrm>
          <a:off x="12446000" y="12336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xdr:nvSpPr>
        <xdr:cNvPr id="614" name="テキスト ボックス 613"/>
        <xdr:cNvSpPr txBox="1"/>
      </xdr:nvSpPr>
      <xdr:spPr>
        <a:xfrm>
          <a:off x="11914505" y="12194540"/>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xdr:nvCxnSpPr>
        <xdr:cNvPr id="615" name="直線コネクタ 614"/>
        <xdr:cNvCxnSpPr/>
      </xdr:nvCxnSpPr>
      <xdr:spPr>
        <a:xfrm>
          <a:off x="12446000" y="1201039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xdr:nvSpPr>
        <xdr:cNvPr id="616" name="テキスト ボックス 615"/>
        <xdr:cNvSpPr txBox="1"/>
      </xdr:nvSpPr>
      <xdr:spPr>
        <a:xfrm>
          <a:off x="11850370" y="1186815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xdr:nvSpPr>
        <xdr:cNvPr id="618" name="テキスト ボックス 617"/>
        <xdr:cNvSpPr txBox="1"/>
      </xdr:nvSpPr>
      <xdr:spPr>
        <a:xfrm>
          <a:off x="11850370" y="11541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xdr:nvCxnSpPr>
        <xdr:cNvPr id="620" name="直線コネクタ 619"/>
        <xdr:cNvCxnSpPr/>
      </xdr:nvCxnSpPr>
      <xdr:spPr>
        <a:xfrm flipV="1">
          <a:off x="16317595" y="12099290"/>
          <a:ext cx="635"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xdr:nvSpPr>
        <xdr:cNvPr id="621" name="公債費最小値テキスト"/>
        <xdr:cNvSpPr txBox="1"/>
      </xdr:nvSpPr>
      <xdr:spPr>
        <a:xfrm>
          <a:off x="16370300" y="1342390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xdr:nvCxnSpPr>
        <xdr:cNvPr id="622" name="直線コネクタ 621"/>
        <xdr:cNvCxnSpPr/>
      </xdr:nvCxnSpPr>
      <xdr:spPr>
        <a:xfrm>
          <a:off x="16230600" y="1342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xdr:nvSpPr>
        <xdr:cNvPr id="623" name="公債費最大値テキスト"/>
        <xdr:cNvSpPr txBox="1"/>
      </xdr:nvSpPr>
      <xdr:spPr>
        <a:xfrm>
          <a:off x="16370300" y="1187450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xdr:nvCxnSpPr>
        <xdr:cNvPr id="624" name="直線コネクタ 623"/>
        <xdr:cNvCxnSpPr/>
      </xdr:nvCxnSpPr>
      <xdr:spPr>
        <a:xfrm>
          <a:off x="16230600" y="1209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59314</xdr:rowOff>
    </xdr:from>
    <xdr:to>
      <xdr:col>85</xdr:col>
      <xdr:colOff>127000</xdr:colOff>
      <xdr:row>76</xdr:row>
      <xdr:rowOff>159719</xdr:rowOff>
    </xdr:to>
    <xdr:cxnSp>
      <xdr:nvCxnSpPr>
        <xdr:cNvPr id="625" name="直線コネクタ 624"/>
        <xdr:cNvCxnSpPr/>
      </xdr:nvCxnSpPr>
      <xdr:spPr>
        <a:xfrm>
          <a:off x="15481300" y="13089255"/>
          <a:ext cx="8382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xdr:nvSpPr>
        <xdr:cNvPr id="626" name="公債費平均値テキスト"/>
        <xdr:cNvSpPr txBox="1"/>
      </xdr:nvSpPr>
      <xdr:spPr>
        <a:xfrm>
          <a:off x="16370300" y="12934315"/>
          <a:ext cx="534035" cy="2584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xdr:nvSpPr>
        <xdr:cNvPr id="627" name="フローチャート: 判断 626"/>
        <xdr:cNvSpPr/>
      </xdr:nvSpPr>
      <xdr:spPr>
        <a:xfrm>
          <a:off x="162687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59314</xdr:rowOff>
    </xdr:from>
    <xdr:to>
      <xdr:col>81</xdr:col>
      <xdr:colOff>50800</xdr:colOff>
      <xdr:row>76</xdr:row>
      <xdr:rowOff>109083</xdr:rowOff>
    </xdr:to>
    <xdr:cxnSp>
      <xdr:nvCxnSpPr>
        <xdr:cNvPr id="628" name="直線コネクタ 627"/>
        <xdr:cNvCxnSpPr/>
      </xdr:nvCxnSpPr>
      <xdr:spPr>
        <a:xfrm flipV="1">
          <a:off x="14592300" y="130892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xdr:nvSpPr>
        <xdr:cNvPr id="629" name="フローチャート: 判断 628"/>
        <xdr:cNvSpPr/>
      </xdr:nvSpPr>
      <xdr:spPr>
        <a:xfrm>
          <a:off x="154305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xdr:nvSpPr>
        <xdr:cNvPr id="630" name="テキスト ボックス 629"/>
        <xdr:cNvSpPr txBox="1"/>
      </xdr:nvSpPr>
      <xdr:spPr>
        <a:xfrm>
          <a:off x="15213965" y="131679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109083</xdr:rowOff>
    </xdr:from>
    <xdr:to>
      <xdr:col>76</xdr:col>
      <xdr:colOff>114300</xdr:colOff>
      <xdr:row>76</xdr:row>
      <xdr:rowOff>115109</xdr:rowOff>
    </xdr:to>
    <xdr:cxnSp>
      <xdr:nvCxnSpPr>
        <xdr:cNvPr id="631" name="直線コネクタ 630"/>
        <xdr:cNvCxnSpPr/>
      </xdr:nvCxnSpPr>
      <xdr:spPr>
        <a:xfrm flipV="1">
          <a:off x="13703300" y="13138785"/>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xdr:nvSpPr>
        <xdr:cNvPr id="632" name="フローチャート: 判断 631"/>
        <xdr:cNvSpPr/>
      </xdr:nvSpPr>
      <xdr:spPr>
        <a:xfrm>
          <a:off x="14541500" y="130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xdr:nvSpPr>
        <xdr:cNvPr id="633" name="テキスト ボックス 632"/>
        <xdr:cNvSpPr txBox="1"/>
      </xdr:nvSpPr>
      <xdr:spPr>
        <a:xfrm>
          <a:off x="14324965" y="1284287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115109</xdr:rowOff>
    </xdr:from>
    <xdr:to>
      <xdr:col>71</xdr:col>
      <xdr:colOff>177800</xdr:colOff>
      <xdr:row>76</xdr:row>
      <xdr:rowOff>140647</xdr:rowOff>
    </xdr:to>
    <xdr:cxnSp>
      <xdr:nvCxnSpPr>
        <xdr:cNvPr id="634" name="直線コネクタ 633"/>
        <xdr:cNvCxnSpPr/>
      </xdr:nvCxnSpPr>
      <xdr:spPr>
        <a:xfrm flipV="1">
          <a:off x="12814300" y="13145135"/>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xdr:nvSpPr>
        <xdr:cNvPr id="635" name="フローチャート: 判断 634"/>
        <xdr:cNvSpPr/>
      </xdr:nvSpPr>
      <xdr:spPr>
        <a:xfrm>
          <a:off x="13652500" y="130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xdr:nvSpPr>
        <xdr:cNvPr id="636" name="テキスト ボックス 635"/>
        <xdr:cNvSpPr txBox="1"/>
      </xdr:nvSpPr>
      <xdr:spPr>
        <a:xfrm>
          <a:off x="13435965" y="12846685"/>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xdr:nvSpPr>
        <xdr:cNvPr id="637" name="フローチャート: 判断 636"/>
        <xdr:cNvSpPr/>
      </xdr:nvSpPr>
      <xdr:spPr>
        <a:xfrm>
          <a:off x="12763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xdr:nvSpPr>
        <xdr:cNvPr id="638" name="テキスト ボックス 637"/>
        <xdr:cNvSpPr txBox="1"/>
      </xdr:nvSpPr>
      <xdr:spPr>
        <a:xfrm>
          <a:off x="12546965" y="1284922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xdr:nvSpPr>
        <xdr:cNvPr id="639" name="テキスト ボックス 638"/>
        <xdr:cNvSpPr txBox="1"/>
      </xdr:nvSpPr>
      <xdr:spPr>
        <a:xfrm>
          <a:off x="161290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xdr:nvSpPr>
        <xdr:cNvPr id="640" name="テキスト ボックス 639"/>
        <xdr:cNvSpPr txBox="1"/>
      </xdr:nvSpPr>
      <xdr:spPr>
        <a:xfrm>
          <a:off x="15290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xdr:nvSpPr>
        <xdr:cNvPr id="641" name="テキスト ボックス 640"/>
        <xdr:cNvSpPr txBox="1"/>
      </xdr:nvSpPr>
      <xdr:spPr>
        <a:xfrm>
          <a:off x="14401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xdr:nvSpPr>
        <xdr:cNvPr id="642" name="テキスト ボックス 641"/>
        <xdr:cNvSpPr txBox="1"/>
      </xdr:nvSpPr>
      <xdr:spPr>
        <a:xfrm>
          <a:off x="13512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xdr:nvSpPr>
        <xdr:cNvPr id="643" name="テキスト ボックス 642"/>
        <xdr:cNvSpPr txBox="1"/>
      </xdr:nvSpPr>
      <xdr:spPr>
        <a:xfrm>
          <a:off x="12623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108919</xdr:rowOff>
    </xdr:from>
    <xdr:to>
      <xdr:col>85</xdr:col>
      <xdr:colOff>177800</xdr:colOff>
      <xdr:row>77</xdr:row>
      <xdr:rowOff>39069</xdr:rowOff>
    </xdr:to>
    <xdr:sp>
      <xdr:nvSpPr>
        <xdr:cNvPr id="644" name="楕円 643"/>
        <xdr:cNvSpPr/>
      </xdr:nvSpPr>
      <xdr:spPr>
        <a:xfrm>
          <a:off x="16268700" y="1313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87346</xdr:rowOff>
    </xdr:from>
    <xdr:ext cx="534377" cy="259045"/>
    <xdr:sp>
      <xdr:nvSpPr>
        <xdr:cNvPr id="645" name="公債費該当値テキスト"/>
        <xdr:cNvSpPr txBox="1"/>
      </xdr:nvSpPr>
      <xdr:spPr>
        <a:xfrm>
          <a:off x="16370300" y="131171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8514</xdr:rowOff>
    </xdr:from>
    <xdr:to>
      <xdr:col>81</xdr:col>
      <xdr:colOff>101600</xdr:colOff>
      <xdr:row>76</xdr:row>
      <xdr:rowOff>110114</xdr:rowOff>
    </xdr:to>
    <xdr:sp>
      <xdr:nvSpPr>
        <xdr:cNvPr id="646" name="楕円 645"/>
        <xdr:cNvSpPr/>
      </xdr:nvSpPr>
      <xdr:spPr>
        <a:xfrm>
          <a:off x="15430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126641</xdr:rowOff>
    </xdr:from>
    <xdr:ext cx="534377" cy="259045"/>
    <xdr:sp>
      <xdr:nvSpPr>
        <xdr:cNvPr id="647" name="テキスト ボックス 646"/>
        <xdr:cNvSpPr txBox="1"/>
      </xdr:nvSpPr>
      <xdr:spPr>
        <a:xfrm>
          <a:off x="15213965" y="1281366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58283</xdr:rowOff>
    </xdr:from>
    <xdr:to>
      <xdr:col>76</xdr:col>
      <xdr:colOff>165100</xdr:colOff>
      <xdr:row>76</xdr:row>
      <xdr:rowOff>159883</xdr:rowOff>
    </xdr:to>
    <xdr:sp>
      <xdr:nvSpPr>
        <xdr:cNvPr id="648" name="楕円 647"/>
        <xdr:cNvSpPr/>
      </xdr:nvSpPr>
      <xdr:spPr>
        <a:xfrm>
          <a:off x="145415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151010</xdr:rowOff>
    </xdr:from>
    <xdr:ext cx="534377" cy="259045"/>
    <xdr:sp>
      <xdr:nvSpPr>
        <xdr:cNvPr id="649" name="テキスト ボックス 648"/>
        <xdr:cNvSpPr txBox="1"/>
      </xdr:nvSpPr>
      <xdr:spPr>
        <a:xfrm>
          <a:off x="14324965" y="131806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64309</xdr:rowOff>
    </xdr:from>
    <xdr:to>
      <xdr:col>72</xdr:col>
      <xdr:colOff>38100</xdr:colOff>
      <xdr:row>76</xdr:row>
      <xdr:rowOff>165909</xdr:rowOff>
    </xdr:to>
    <xdr:sp>
      <xdr:nvSpPr>
        <xdr:cNvPr id="650" name="楕円 649"/>
        <xdr:cNvSpPr/>
      </xdr:nvSpPr>
      <xdr:spPr>
        <a:xfrm>
          <a:off x="13652500" y="130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157036</xdr:rowOff>
    </xdr:from>
    <xdr:ext cx="534377" cy="259045"/>
    <xdr:sp>
      <xdr:nvSpPr>
        <xdr:cNvPr id="651" name="テキスト ボックス 650"/>
        <xdr:cNvSpPr txBox="1"/>
      </xdr:nvSpPr>
      <xdr:spPr>
        <a:xfrm>
          <a:off x="13435965" y="1318704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89847</xdr:rowOff>
    </xdr:from>
    <xdr:to>
      <xdr:col>67</xdr:col>
      <xdr:colOff>101600</xdr:colOff>
      <xdr:row>77</xdr:row>
      <xdr:rowOff>19997</xdr:rowOff>
    </xdr:to>
    <xdr:sp>
      <xdr:nvSpPr>
        <xdr:cNvPr id="652" name="楕円 651"/>
        <xdr:cNvSpPr/>
      </xdr:nvSpPr>
      <xdr:spPr>
        <a:xfrm>
          <a:off x="12763500" y="131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11124</xdr:rowOff>
    </xdr:from>
    <xdr:ext cx="534377" cy="259045"/>
    <xdr:sp>
      <xdr:nvSpPr>
        <xdr:cNvPr id="653" name="テキスト ボックス 652"/>
        <xdr:cNvSpPr txBox="1"/>
      </xdr:nvSpPr>
      <xdr:spPr>
        <a:xfrm>
          <a:off x="12546965" y="1321244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85</xdr:row>
      <xdr:rowOff>57150</xdr:rowOff>
    </xdr:from>
    <xdr:to>
      <xdr:col>74</xdr:col>
      <xdr:colOff>0</xdr:colOff>
      <xdr:row>86</xdr:row>
      <xdr:rowOff>139700</xdr:rowOff>
    </xdr:to>
    <xdr:sp>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86</xdr:row>
      <xdr:rowOff>88900</xdr:rowOff>
    </xdr:from>
    <xdr:to>
      <xdr:col>74</xdr:col>
      <xdr:colOff>0</xdr:colOff>
      <xdr:row>88</xdr:row>
      <xdr:rowOff>0</xdr:rowOff>
    </xdr:to>
    <xdr:sp>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86</xdr:row>
      <xdr:rowOff>88900</xdr:rowOff>
    </xdr:from>
    <xdr:to>
      <xdr:col>79</xdr:col>
      <xdr:colOff>63500</xdr:colOff>
      <xdr:row>88</xdr:row>
      <xdr:rowOff>0</xdr:rowOff>
    </xdr:to>
    <xdr:sp>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86</xdr:row>
      <xdr:rowOff>88900</xdr:rowOff>
    </xdr:from>
    <xdr:to>
      <xdr:col>85</xdr:col>
      <xdr:colOff>63500</xdr:colOff>
      <xdr:row>88</xdr:row>
      <xdr:rowOff>0</xdr:rowOff>
    </xdr:to>
    <xdr:sp>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xdr:nvSpPr>
        <xdr:cNvPr id="662" name="テキスト ボックス 661"/>
        <xdr:cNvSpPr txBox="1"/>
      </xdr:nvSpPr>
      <xdr:spPr>
        <a:xfrm>
          <a:off x="12407900" y="14922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xdr:nvSpPr>
        <xdr:cNvPr id="665" name="テキスト ボックス 664"/>
        <xdr:cNvSpPr txBox="1"/>
      </xdr:nvSpPr>
      <xdr:spPr>
        <a:xfrm>
          <a:off x="12197080" y="167995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xdr:nvSpPr>
        <xdr:cNvPr id="667" name="テキスト ボックス 666"/>
        <xdr:cNvSpPr txBox="1"/>
      </xdr:nvSpPr>
      <xdr:spPr>
        <a:xfrm>
          <a:off x="11914505" y="163423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xdr:nvSpPr>
        <xdr:cNvPr id="669" name="テキスト ボックス 668"/>
        <xdr:cNvSpPr txBox="1"/>
      </xdr:nvSpPr>
      <xdr:spPr>
        <a:xfrm>
          <a:off x="11850370" y="158851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xdr:nvSpPr>
        <xdr:cNvPr id="671" name="テキスト ボックス 670"/>
        <xdr:cNvSpPr txBox="1"/>
      </xdr:nvSpPr>
      <xdr:spPr>
        <a:xfrm>
          <a:off x="11850370" y="154279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xdr:nvSpPr>
        <xdr:cNvPr id="673" name="テキスト ボックス 672"/>
        <xdr:cNvSpPr txBox="1"/>
      </xdr:nvSpPr>
      <xdr:spPr>
        <a:xfrm>
          <a:off x="11850370" y="14970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xdr:nvCxnSpPr>
        <xdr:cNvPr id="675" name="直線コネクタ 674"/>
        <xdr:cNvCxnSpPr/>
      </xdr:nvCxnSpPr>
      <xdr:spPr>
        <a:xfrm flipV="1">
          <a:off x="16317595" y="15455900"/>
          <a:ext cx="635" cy="1484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xdr:nvSpPr>
        <xdr:cNvPr id="676" name="積立金最小値テキスト"/>
        <xdr:cNvSpPr txBox="1"/>
      </xdr:nvSpPr>
      <xdr:spPr>
        <a:xfrm>
          <a:off x="16370300" y="16944340"/>
          <a:ext cx="31369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xdr:nvCxnSpPr>
        <xdr:cNvPr id="677" name="直線コネクタ 676"/>
        <xdr:cNvCxnSpPr/>
      </xdr:nvCxnSpPr>
      <xdr:spPr>
        <a:xfrm>
          <a:off x="16230600" y="1694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xdr:nvSpPr>
        <xdr:cNvPr id="678" name="積立金最大値テキスト"/>
        <xdr:cNvSpPr txBox="1"/>
      </xdr:nvSpPr>
      <xdr:spPr>
        <a:xfrm>
          <a:off x="16370300" y="1523111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xdr:nvCxnSpPr>
        <xdr:cNvPr id="679" name="直線コネクタ 678"/>
        <xdr:cNvCxnSpPr/>
      </xdr:nvCxnSpPr>
      <xdr:spPr>
        <a:xfrm>
          <a:off x="16230600" y="1545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106225</xdr:rowOff>
    </xdr:from>
    <xdr:to>
      <xdr:col>85</xdr:col>
      <xdr:colOff>127000</xdr:colOff>
      <xdr:row>97</xdr:row>
      <xdr:rowOff>122865</xdr:rowOff>
    </xdr:to>
    <xdr:cxnSp>
      <xdr:nvCxnSpPr>
        <xdr:cNvPr id="680" name="直線コネクタ 679"/>
        <xdr:cNvCxnSpPr/>
      </xdr:nvCxnSpPr>
      <xdr:spPr>
        <a:xfrm flipV="1">
          <a:off x="15481300" y="16736695"/>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xdr:nvSpPr>
        <xdr:cNvPr id="681" name="積立金平均値テキスト"/>
        <xdr:cNvSpPr txBox="1"/>
      </xdr:nvSpPr>
      <xdr:spPr>
        <a:xfrm>
          <a:off x="16370300" y="16715740"/>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xdr:nvSpPr>
        <xdr:cNvPr id="682" name="フローチャート: 判断 681"/>
        <xdr:cNvSpPr/>
      </xdr:nvSpPr>
      <xdr:spPr>
        <a:xfrm>
          <a:off x="16268700" y="1673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122865</xdr:rowOff>
    </xdr:from>
    <xdr:to>
      <xdr:col>81</xdr:col>
      <xdr:colOff>50800</xdr:colOff>
      <xdr:row>97</xdr:row>
      <xdr:rowOff>135696</xdr:rowOff>
    </xdr:to>
    <xdr:cxnSp>
      <xdr:nvCxnSpPr>
        <xdr:cNvPr id="683" name="直線コネクタ 682"/>
        <xdr:cNvCxnSpPr/>
      </xdr:nvCxnSpPr>
      <xdr:spPr>
        <a:xfrm flipV="1">
          <a:off x="14592300" y="16753205"/>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xdr:nvSpPr>
        <xdr:cNvPr id="684" name="フローチャート: 判断 683"/>
        <xdr:cNvSpPr/>
      </xdr:nvSpPr>
      <xdr:spPr>
        <a:xfrm>
          <a:off x="15430500" y="1677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xdr:nvSpPr>
        <xdr:cNvPr id="685" name="テキスト ボックス 684"/>
        <xdr:cNvSpPr txBox="1"/>
      </xdr:nvSpPr>
      <xdr:spPr>
        <a:xfrm>
          <a:off x="15213965" y="1687004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135696</xdr:rowOff>
    </xdr:from>
    <xdr:to>
      <xdr:col>76</xdr:col>
      <xdr:colOff>114300</xdr:colOff>
      <xdr:row>98</xdr:row>
      <xdr:rowOff>20151</xdr:rowOff>
    </xdr:to>
    <xdr:cxnSp>
      <xdr:nvCxnSpPr>
        <xdr:cNvPr id="686" name="直線コネクタ 685"/>
        <xdr:cNvCxnSpPr/>
      </xdr:nvCxnSpPr>
      <xdr:spPr>
        <a:xfrm flipV="1">
          <a:off x="13703300" y="16765905"/>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xdr:nvSpPr>
        <xdr:cNvPr id="687" name="フローチャート: 判断 686"/>
        <xdr:cNvSpPr/>
      </xdr:nvSpPr>
      <xdr:spPr>
        <a:xfrm>
          <a:off x="14541500" y="1670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xdr:nvSpPr>
        <xdr:cNvPr id="688" name="テキスト ボックス 687"/>
        <xdr:cNvSpPr txBox="1"/>
      </xdr:nvSpPr>
      <xdr:spPr>
        <a:xfrm>
          <a:off x="14324965" y="16479520"/>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20151</xdr:rowOff>
    </xdr:from>
    <xdr:to>
      <xdr:col>71</xdr:col>
      <xdr:colOff>177800</xdr:colOff>
      <xdr:row>98</xdr:row>
      <xdr:rowOff>64399</xdr:rowOff>
    </xdr:to>
    <xdr:cxnSp>
      <xdr:nvCxnSpPr>
        <xdr:cNvPr id="689" name="直線コネクタ 688"/>
        <xdr:cNvCxnSpPr/>
      </xdr:nvCxnSpPr>
      <xdr:spPr>
        <a:xfrm flipV="1">
          <a:off x="12814300" y="16821785"/>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xdr:nvSpPr>
        <xdr:cNvPr id="690" name="フローチャート: 判断 689"/>
        <xdr:cNvSpPr/>
      </xdr:nvSpPr>
      <xdr:spPr>
        <a:xfrm>
          <a:off x="13652500" y="1674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xdr:nvSpPr>
        <xdr:cNvPr id="691" name="テキスト ボックス 690"/>
        <xdr:cNvSpPr txBox="1"/>
      </xdr:nvSpPr>
      <xdr:spPr>
        <a:xfrm>
          <a:off x="13435965" y="1651825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xdr:nvSpPr>
        <xdr:cNvPr id="692" name="フローチャート: 判断 691"/>
        <xdr:cNvSpPr/>
      </xdr:nvSpPr>
      <xdr:spPr>
        <a:xfrm>
          <a:off x="12763500" y="167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xdr:nvSpPr>
        <xdr:cNvPr id="693" name="テキスト ボックス 692"/>
        <xdr:cNvSpPr txBox="1"/>
      </xdr:nvSpPr>
      <xdr:spPr>
        <a:xfrm>
          <a:off x="12546965" y="1653730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xdr:nvSpPr>
        <xdr:cNvPr id="694" name="テキスト ボックス 693"/>
        <xdr:cNvSpPr txBox="1"/>
      </xdr:nvSpPr>
      <xdr:spPr>
        <a:xfrm>
          <a:off x="161290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xdr:nvSpPr>
        <xdr:cNvPr id="695" name="テキスト ボックス 694"/>
        <xdr:cNvSpPr txBox="1"/>
      </xdr:nvSpPr>
      <xdr:spPr>
        <a:xfrm>
          <a:off x="15290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xdr:nvSpPr>
        <xdr:cNvPr id="696" name="テキスト ボックス 695"/>
        <xdr:cNvSpPr txBox="1"/>
      </xdr:nvSpPr>
      <xdr:spPr>
        <a:xfrm>
          <a:off x="14401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xdr:nvSpPr>
        <xdr:cNvPr id="697" name="テキスト ボックス 696"/>
        <xdr:cNvSpPr txBox="1"/>
      </xdr:nvSpPr>
      <xdr:spPr>
        <a:xfrm>
          <a:off x="13512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xdr:nvSpPr>
        <xdr:cNvPr id="698" name="テキスト ボックス 697"/>
        <xdr:cNvSpPr txBox="1"/>
      </xdr:nvSpPr>
      <xdr:spPr>
        <a:xfrm>
          <a:off x="12623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55425</xdr:rowOff>
    </xdr:from>
    <xdr:to>
      <xdr:col>85</xdr:col>
      <xdr:colOff>177800</xdr:colOff>
      <xdr:row>97</xdr:row>
      <xdr:rowOff>157025</xdr:rowOff>
    </xdr:to>
    <xdr:sp>
      <xdr:nvSpPr>
        <xdr:cNvPr id="699" name="楕円 698"/>
        <xdr:cNvSpPr/>
      </xdr:nvSpPr>
      <xdr:spPr>
        <a:xfrm>
          <a:off x="162687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78302</xdr:rowOff>
    </xdr:from>
    <xdr:ext cx="534377" cy="259045"/>
    <xdr:sp>
      <xdr:nvSpPr>
        <xdr:cNvPr id="700" name="積立金該当値テキスト"/>
        <xdr:cNvSpPr txBox="1"/>
      </xdr:nvSpPr>
      <xdr:spPr>
        <a:xfrm>
          <a:off x="16370300" y="1653730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72065</xdr:rowOff>
    </xdr:from>
    <xdr:to>
      <xdr:col>81</xdr:col>
      <xdr:colOff>101600</xdr:colOff>
      <xdr:row>98</xdr:row>
      <xdr:rowOff>2215</xdr:rowOff>
    </xdr:to>
    <xdr:sp>
      <xdr:nvSpPr>
        <xdr:cNvPr id="701" name="楕円 700"/>
        <xdr:cNvSpPr/>
      </xdr:nvSpPr>
      <xdr:spPr>
        <a:xfrm>
          <a:off x="15430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18742</xdr:rowOff>
    </xdr:from>
    <xdr:ext cx="534377" cy="259045"/>
    <xdr:sp>
      <xdr:nvSpPr>
        <xdr:cNvPr id="702" name="テキスト ボックス 701"/>
        <xdr:cNvSpPr txBox="1"/>
      </xdr:nvSpPr>
      <xdr:spPr>
        <a:xfrm>
          <a:off x="15213965" y="1647761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84896</xdr:rowOff>
    </xdr:from>
    <xdr:to>
      <xdr:col>76</xdr:col>
      <xdr:colOff>165100</xdr:colOff>
      <xdr:row>98</xdr:row>
      <xdr:rowOff>15046</xdr:rowOff>
    </xdr:to>
    <xdr:sp>
      <xdr:nvSpPr>
        <xdr:cNvPr id="703" name="楕円 702"/>
        <xdr:cNvSpPr/>
      </xdr:nvSpPr>
      <xdr:spPr>
        <a:xfrm>
          <a:off x="145415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6173</xdr:rowOff>
    </xdr:from>
    <xdr:ext cx="534377" cy="259045"/>
    <xdr:sp>
      <xdr:nvSpPr>
        <xdr:cNvPr id="704" name="テキスト ボックス 703"/>
        <xdr:cNvSpPr txBox="1"/>
      </xdr:nvSpPr>
      <xdr:spPr>
        <a:xfrm>
          <a:off x="14324965" y="1680781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140801</xdr:rowOff>
    </xdr:from>
    <xdr:to>
      <xdr:col>72</xdr:col>
      <xdr:colOff>38100</xdr:colOff>
      <xdr:row>98</xdr:row>
      <xdr:rowOff>70951</xdr:rowOff>
    </xdr:to>
    <xdr:sp>
      <xdr:nvSpPr>
        <xdr:cNvPr id="705" name="楕円 704"/>
        <xdr:cNvSpPr/>
      </xdr:nvSpPr>
      <xdr:spPr>
        <a:xfrm>
          <a:off x="13652500" y="167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62078</xdr:rowOff>
    </xdr:from>
    <xdr:ext cx="534377" cy="259045"/>
    <xdr:sp>
      <xdr:nvSpPr>
        <xdr:cNvPr id="706" name="テキスト ボックス 705"/>
        <xdr:cNvSpPr txBox="1"/>
      </xdr:nvSpPr>
      <xdr:spPr>
        <a:xfrm>
          <a:off x="13435965" y="168636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13599</xdr:rowOff>
    </xdr:from>
    <xdr:to>
      <xdr:col>67</xdr:col>
      <xdr:colOff>101600</xdr:colOff>
      <xdr:row>98</xdr:row>
      <xdr:rowOff>115199</xdr:rowOff>
    </xdr:to>
    <xdr:sp>
      <xdr:nvSpPr>
        <xdr:cNvPr id="707" name="楕円 706"/>
        <xdr:cNvSpPr/>
      </xdr:nvSpPr>
      <xdr:spPr>
        <a:xfrm>
          <a:off x="1276350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106326</xdr:rowOff>
    </xdr:from>
    <xdr:ext cx="469744" cy="259045"/>
    <xdr:sp>
      <xdr:nvSpPr>
        <xdr:cNvPr id="708" name="テキスト ボックス 707"/>
        <xdr:cNvSpPr txBox="1"/>
      </xdr:nvSpPr>
      <xdr:spPr>
        <a:xfrm>
          <a:off x="12579350" y="1690814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127000</xdr:colOff>
      <xdr:row>25</xdr:row>
      <xdr:rowOff>57150</xdr:rowOff>
    </xdr:from>
    <xdr:to>
      <xdr:col>104</xdr:col>
      <xdr:colOff>127000</xdr:colOff>
      <xdr:row>26</xdr:row>
      <xdr:rowOff>139700</xdr:rowOff>
    </xdr:to>
    <xdr:sp>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127000</xdr:colOff>
      <xdr:row>26</xdr:row>
      <xdr:rowOff>88900</xdr:rowOff>
    </xdr:from>
    <xdr:to>
      <xdr:col>104</xdr:col>
      <xdr:colOff>127000</xdr:colOff>
      <xdr:row>28</xdr:row>
      <xdr:rowOff>0</xdr:rowOff>
    </xdr:to>
    <xdr:sp>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26</xdr:row>
      <xdr:rowOff>88900</xdr:rowOff>
    </xdr:from>
    <xdr:to>
      <xdr:col>110</xdr:col>
      <xdr:colOff>0</xdr:colOff>
      <xdr:row>28</xdr:row>
      <xdr:rowOff>0</xdr:rowOff>
    </xdr:to>
    <xdr:sp>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26</xdr:row>
      <xdr:rowOff>88900</xdr:rowOff>
    </xdr:from>
    <xdr:to>
      <xdr:col>116</xdr:col>
      <xdr:colOff>0</xdr:colOff>
      <xdr:row>28</xdr:row>
      <xdr:rowOff>0</xdr:rowOff>
    </xdr:to>
    <xdr:sp>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xdr:nvSpPr>
        <xdr:cNvPr id="717" name="テキスト ボックス 716"/>
        <xdr:cNvSpPr txBox="1"/>
      </xdr:nvSpPr>
      <xdr:spPr>
        <a:xfrm>
          <a:off x="18249900" y="4635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xdr:nvSpPr>
        <xdr:cNvPr id="720" name="テキスト ボックス 719"/>
        <xdr:cNvSpPr txBox="1"/>
      </xdr:nvSpPr>
      <xdr:spPr>
        <a:xfrm>
          <a:off x="18039080" y="65125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xdr:nvSpPr>
        <xdr:cNvPr id="722" name="テキスト ボックス 721"/>
        <xdr:cNvSpPr txBox="1"/>
      </xdr:nvSpPr>
      <xdr:spPr>
        <a:xfrm>
          <a:off x="17820640" y="60553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xdr:nvSpPr>
        <xdr:cNvPr id="724" name="テキスト ボックス 723"/>
        <xdr:cNvSpPr txBox="1"/>
      </xdr:nvSpPr>
      <xdr:spPr>
        <a:xfrm>
          <a:off x="17756505" y="55981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xdr:nvSpPr>
        <xdr:cNvPr id="726" name="テキスト ボックス 725"/>
        <xdr:cNvSpPr txBox="1"/>
      </xdr:nvSpPr>
      <xdr:spPr>
        <a:xfrm>
          <a:off x="17756505" y="51409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xdr:nvSpPr>
        <xdr:cNvPr id="728" name="テキスト ボックス 727"/>
        <xdr:cNvSpPr txBox="1"/>
      </xdr:nvSpPr>
      <xdr:spPr>
        <a:xfrm>
          <a:off x="17756505" y="4683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xdr:nvCxnSpPr>
        <xdr:cNvPr id="730" name="直線コネクタ 729"/>
        <xdr:cNvCxnSpPr/>
      </xdr:nvCxnSpPr>
      <xdr:spPr>
        <a:xfrm flipV="1">
          <a:off x="22159595" y="5189220"/>
          <a:ext cx="635" cy="1465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xdr:nvSpPr>
        <xdr:cNvPr id="731" name="投資及び出資金最小値テキスト"/>
        <xdr:cNvSpPr txBox="1"/>
      </xdr:nvSpPr>
      <xdr:spPr>
        <a:xfrm>
          <a:off x="22212300" y="665861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xdr:nvSpPr>
        <xdr:cNvPr id="733" name="投資及び出資金最大値テキスト"/>
        <xdr:cNvSpPr txBox="1"/>
      </xdr:nvSpPr>
      <xdr:spPr>
        <a:xfrm>
          <a:off x="22212300" y="496443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xdr:nvCxnSpPr>
        <xdr:cNvPr id="734" name="直線コネクタ 733"/>
        <xdr:cNvCxnSpPr/>
      </xdr:nvCxnSpPr>
      <xdr:spPr>
        <a:xfrm>
          <a:off x="22072600" y="518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142535</xdr:rowOff>
    </xdr:from>
    <xdr:to>
      <xdr:col>116</xdr:col>
      <xdr:colOff>63500</xdr:colOff>
      <xdr:row>38</xdr:row>
      <xdr:rowOff>139700</xdr:rowOff>
    </xdr:to>
    <xdr:cxnSp>
      <xdr:nvCxnSpPr>
        <xdr:cNvPr id="735" name="直線コネクタ 734"/>
        <xdr:cNvCxnSpPr/>
      </xdr:nvCxnSpPr>
      <xdr:spPr>
        <a:xfrm flipV="1">
          <a:off x="21323300" y="648589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xdr:nvSpPr>
        <xdr:cNvPr id="736" name="投資及び出資金平均値テキスト"/>
        <xdr:cNvSpPr txBox="1"/>
      </xdr:nvSpPr>
      <xdr:spPr>
        <a:xfrm>
          <a:off x="22212300" y="6415405"/>
          <a:ext cx="46926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xdr:nvSpPr>
        <xdr:cNvPr id="737" name="フローチャート: 判断 736"/>
        <xdr:cNvSpPr/>
      </xdr:nvSpPr>
      <xdr:spPr>
        <a:xfrm>
          <a:off x="221107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xdr:nvSpPr>
        <xdr:cNvPr id="739" name="フローチャート: 判断 738"/>
        <xdr:cNvSpPr/>
      </xdr:nvSpPr>
      <xdr:spPr>
        <a:xfrm>
          <a:off x="21272500" y="64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xdr:nvSpPr>
        <xdr:cNvPr id="740" name="テキスト ボックス 739"/>
        <xdr:cNvSpPr txBox="1"/>
      </xdr:nvSpPr>
      <xdr:spPr>
        <a:xfrm>
          <a:off x="21088350" y="624014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xdr:nvSpPr>
        <xdr:cNvPr id="742" name="フローチャート: 判断 741"/>
        <xdr:cNvSpPr/>
      </xdr:nvSpPr>
      <xdr:spPr>
        <a:xfrm>
          <a:off x="20383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xdr:nvSpPr>
        <xdr:cNvPr id="743" name="テキスト ボックス 742"/>
        <xdr:cNvSpPr txBox="1"/>
      </xdr:nvSpPr>
      <xdr:spPr>
        <a:xfrm>
          <a:off x="20199350" y="627443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xdr:nvSpPr>
        <xdr:cNvPr id="745" name="フローチャート: 判断 744"/>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xdr:nvSpPr>
        <xdr:cNvPr id="746" name="テキスト ボックス 745"/>
        <xdr:cNvSpPr txBox="1"/>
      </xdr:nvSpPr>
      <xdr:spPr>
        <a:xfrm>
          <a:off x="19310350" y="628015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xdr:nvSpPr>
        <xdr:cNvPr id="747" name="フローチャート: 判断 746"/>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xdr:nvSpPr>
        <xdr:cNvPr id="748" name="テキスト ボックス 747"/>
        <xdr:cNvSpPr txBox="1"/>
      </xdr:nvSpPr>
      <xdr:spPr>
        <a:xfrm>
          <a:off x="18466435" y="6299200"/>
          <a:ext cx="3790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xdr:nvSpPr>
        <xdr:cNvPr id="749" name="テキスト ボックス 748"/>
        <xdr:cNvSpPr txBox="1"/>
      </xdr:nvSpPr>
      <xdr:spPr>
        <a:xfrm>
          <a:off x="219710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xdr:nvSpPr>
        <xdr:cNvPr id="750" name="テキスト ボックス 749"/>
        <xdr:cNvSpPr txBox="1"/>
      </xdr:nvSpPr>
      <xdr:spPr>
        <a:xfrm>
          <a:off x="21132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xdr:nvSpPr>
        <xdr:cNvPr id="751" name="テキスト ボックス 750"/>
        <xdr:cNvSpPr txBox="1"/>
      </xdr:nvSpPr>
      <xdr:spPr>
        <a:xfrm>
          <a:off x="20243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xdr:nvSpPr>
        <xdr:cNvPr id="752" name="テキスト ボックス 751"/>
        <xdr:cNvSpPr txBox="1"/>
      </xdr:nvSpPr>
      <xdr:spPr>
        <a:xfrm>
          <a:off x="19354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xdr:nvSpPr>
        <xdr:cNvPr id="753" name="テキスト ボックス 752"/>
        <xdr:cNvSpPr txBox="1"/>
      </xdr:nvSpPr>
      <xdr:spPr>
        <a:xfrm>
          <a:off x="18465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91735</xdr:rowOff>
    </xdr:from>
    <xdr:to>
      <xdr:col>116</xdr:col>
      <xdr:colOff>114300</xdr:colOff>
      <xdr:row>38</xdr:row>
      <xdr:rowOff>21885</xdr:rowOff>
    </xdr:to>
    <xdr:sp>
      <xdr:nvSpPr>
        <xdr:cNvPr id="754" name="楕円 753"/>
        <xdr:cNvSpPr/>
      </xdr:nvSpPr>
      <xdr:spPr>
        <a:xfrm>
          <a:off x="221107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114612</xdr:rowOff>
    </xdr:from>
    <xdr:ext cx="469744" cy="259045"/>
    <xdr:sp>
      <xdr:nvSpPr>
        <xdr:cNvPr id="755" name="投資及び出資金該当値テキスト"/>
        <xdr:cNvSpPr txBox="1"/>
      </xdr:nvSpPr>
      <xdr:spPr>
        <a:xfrm>
          <a:off x="22212300" y="628650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xdr:nvSpPr>
        <xdr:cNvPr id="757" name="テキスト ボックス 756"/>
        <xdr:cNvSpPr txBox="1"/>
      </xdr:nvSpPr>
      <xdr:spPr>
        <a:xfrm>
          <a:off x="21198205" y="66967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xdr:nvSpPr>
        <xdr:cNvPr id="759" name="テキスト ボックス 758"/>
        <xdr:cNvSpPr txBox="1"/>
      </xdr:nvSpPr>
      <xdr:spPr>
        <a:xfrm>
          <a:off x="20309205" y="66967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xdr:nvSpPr>
        <xdr:cNvPr id="761" name="テキスト ボックス 760"/>
        <xdr:cNvSpPr txBox="1"/>
      </xdr:nvSpPr>
      <xdr:spPr>
        <a:xfrm>
          <a:off x="19420205" y="66967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xdr:nvSpPr>
        <xdr:cNvPr id="763" name="テキスト ボックス 762"/>
        <xdr:cNvSpPr txBox="1"/>
      </xdr:nvSpPr>
      <xdr:spPr>
        <a:xfrm>
          <a:off x="18531205" y="66967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127000</xdr:colOff>
      <xdr:row>45</xdr:row>
      <xdr:rowOff>57150</xdr:rowOff>
    </xdr:from>
    <xdr:to>
      <xdr:col>104</xdr:col>
      <xdr:colOff>127000</xdr:colOff>
      <xdr:row>46</xdr:row>
      <xdr:rowOff>139700</xdr:rowOff>
    </xdr:to>
    <xdr:sp>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127000</xdr:colOff>
      <xdr:row>46</xdr:row>
      <xdr:rowOff>88900</xdr:rowOff>
    </xdr:from>
    <xdr:to>
      <xdr:col>104</xdr:col>
      <xdr:colOff>127000</xdr:colOff>
      <xdr:row>48</xdr:row>
      <xdr:rowOff>0</xdr:rowOff>
    </xdr:to>
    <xdr:sp>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46</xdr:row>
      <xdr:rowOff>88900</xdr:rowOff>
    </xdr:from>
    <xdr:to>
      <xdr:col>110</xdr:col>
      <xdr:colOff>0</xdr:colOff>
      <xdr:row>48</xdr:row>
      <xdr:rowOff>0</xdr:rowOff>
    </xdr:to>
    <xdr:sp>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46</xdr:row>
      <xdr:rowOff>88900</xdr:rowOff>
    </xdr:from>
    <xdr:to>
      <xdr:col>116</xdr:col>
      <xdr:colOff>0</xdr:colOff>
      <xdr:row>48</xdr:row>
      <xdr:rowOff>0</xdr:rowOff>
    </xdr:to>
    <xdr:sp>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xdr:nvSpPr>
        <xdr:cNvPr id="772" name="テキスト ボックス 771"/>
        <xdr:cNvSpPr txBox="1"/>
      </xdr:nvSpPr>
      <xdr:spPr>
        <a:xfrm>
          <a:off x="18249900" y="8064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xdr:nvSpPr>
        <xdr:cNvPr id="775" name="テキスト ボックス 774"/>
        <xdr:cNvSpPr txBox="1"/>
      </xdr:nvSpPr>
      <xdr:spPr>
        <a:xfrm>
          <a:off x="18039080" y="10017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xdr:nvSpPr>
        <xdr:cNvPr id="777" name="テキスト ボックス 776"/>
        <xdr:cNvSpPr txBox="1"/>
      </xdr:nvSpPr>
      <xdr:spPr>
        <a:xfrm>
          <a:off x="17820640" y="9636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xdr:nvSpPr>
        <xdr:cNvPr id="779" name="テキスト ボックス 778"/>
        <xdr:cNvSpPr txBox="1"/>
      </xdr:nvSpPr>
      <xdr:spPr>
        <a:xfrm>
          <a:off x="17756505" y="9255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xdr:nvSpPr>
        <xdr:cNvPr id="781" name="テキスト ボックス 780"/>
        <xdr:cNvSpPr txBox="1"/>
      </xdr:nvSpPr>
      <xdr:spPr>
        <a:xfrm>
          <a:off x="17756505" y="8874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xdr:nvSpPr>
        <xdr:cNvPr id="783" name="テキスト ボックス 782"/>
        <xdr:cNvSpPr txBox="1"/>
      </xdr:nvSpPr>
      <xdr:spPr>
        <a:xfrm>
          <a:off x="17756505" y="8493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xdr:nvSpPr>
        <xdr:cNvPr id="785" name="テキスト ボックス 784"/>
        <xdr:cNvSpPr txBox="1"/>
      </xdr:nvSpPr>
      <xdr:spPr>
        <a:xfrm>
          <a:off x="17756505" y="8112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xdr:nvCxnSpPr>
        <xdr:cNvPr id="787" name="直線コネクタ 786"/>
        <xdr:cNvCxnSpPr/>
      </xdr:nvCxnSpPr>
      <xdr:spPr>
        <a:xfrm flipV="1">
          <a:off x="22159595" y="8636635"/>
          <a:ext cx="635"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xdr:nvSpPr>
        <xdr:cNvPr id="788" name="貸付金最小値テキスト"/>
        <xdr:cNvSpPr txBox="1"/>
      </xdr:nvSpPr>
      <xdr:spPr>
        <a:xfrm>
          <a:off x="22212300" y="1016381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xdr:nvSpPr>
        <xdr:cNvPr id="790" name="貸付金最大値テキスト"/>
        <xdr:cNvSpPr txBox="1"/>
      </xdr:nvSpPr>
      <xdr:spPr>
        <a:xfrm>
          <a:off x="22212300" y="841184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xdr:nvCxnSpPr>
        <xdr:cNvPr id="791" name="直線コネクタ 790"/>
        <xdr:cNvCxnSpPr/>
      </xdr:nvCxnSpPr>
      <xdr:spPr>
        <a:xfrm>
          <a:off x="22072600" y="863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26467</xdr:rowOff>
    </xdr:from>
    <xdr:to>
      <xdr:col>116</xdr:col>
      <xdr:colOff>63500</xdr:colOff>
      <xdr:row>59</xdr:row>
      <xdr:rowOff>33706</xdr:rowOff>
    </xdr:to>
    <xdr:cxnSp>
      <xdr:nvCxnSpPr>
        <xdr:cNvPr id="792" name="直線コネクタ 791"/>
        <xdr:cNvCxnSpPr/>
      </xdr:nvCxnSpPr>
      <xdr:spPr>
        <a:xfrm flipV="1">
          <a:off x="21323300" y="101415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xdr:nvSpPr>
        <xdr:cNvPr id="793" name="貸付金平均値テキスト"/>
        <xdr:cNvSpPr txBox="1"/>
      </xdr:nvSpPr>
      <xdr:spPr>
        <a:xfrm>
          <a:off x="22212300" y="9850120"/>
          <a:ext cx="46926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xdr:nvSpPr>
        <xdr:cNvPr id="794" name="フローチャート: 判断 793"/>
        <xdr:cNvSpPr/>
      </xdr:nvSpPr>
      <xdr:spPr>
        <a:xfrm>
          <a:off x="221107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30200</xdr:rowOff>
    </xdr:from>
    <xdr:to>
      <xdr:col>111</xdr:col>
      <xdr:colOff>177800</xdr:colOff>
      <xdr:row>59</xdr:row>
      <xdr:rowOff>33706</xdr:rowOff>
    </xdr:to>
    <xdr:cxnSp>
      <xdr:nvCxnSpPr>
        <xdr:cNvPr id="795" name="直線コネクタ 794"/>
        <xdr:cNvCxnSpPr/>
      </xdr:nvCxnSpPr>
      <xdr:spPr>
        <a:xfrm>
          <a:off x="20434300" y="10145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xdr:nvSpPr>
        <xdr:cNvPr id="796" name="フローチャート: 判断 795"/>
        <xdr:cNvSpPr/>
      </xdr:nvSpPr>
      <xdr:spPr>
        <a:xfrm>
          <a:off x="212725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xdr:nvSpPr>
        <xdr:cNvPr id="797" name="テキスト ボックス 796"/>
        <xdr:cNvSpPr txBox="1"/>
      </xdr:nvSpPr>
      <xdr:spPr>
        <a:xfrm>
          <a:off x="21088350" y="978154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30200</xdr:rowOff>
    </xdr:from>
    <xdr:to>
      <xdr:col>107</xdr:col>
      <xdr:colOff>50800</xdr:colOff>
      <xdr:row>59</xdr:row>
      <xdr:rowOff>44450</xdr:rowOff>
    </xdr:to>
    <xdr:cxnSp>
      <xdr:nvCxnSpPr>
        <xdr:cNvPr id="798" name="直線コネクタ 797"/>
        <xdr:cNvCxnSpPr/>
      </xdr:nvCxnSpPr>
      <xdr:spPr>
        <a:xfrm flipV="1">
          <a:off x="19545300" y="10145395"/>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xdr:nvSpPr>
        <xdr:cNvPr id="799" name="フローチャート: 判断 798"/>
        <xdr:cNvSpPr/>
      </xdr:nvSpPr>
      <xdr:spPr>
        <a:xfrm>
          <a:off x="20383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xdr:nvSpPr>
        <xdr:cNvPr id="800" name="テキスト ボックス 799"/>
        <xdr:cNvSpPr txBox="1"/>
      </xdr:nvSpPr>
      <xdr:spPr>
        <a:xfrm>
          <a:off x="20199350" y="977900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xdr:nvSpPr>
        <xdr:cNvPr id="802" name="フローチャート: 判断 801"/>
        <xdr:cNvSpPr/>
      </xdr:nvSpPr>
      <xdr:spPr>
        <a:xfrm>
          <a:off x="19494500" y="100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xdr:nvSpPr>
        <xdr:cNvPr id="803" name="テキスト ボックス 802"/>
        <xdr:cNvSpPr txBox="1"/>
      </xdr:nvSpPr>
      <xdr:spPr>
        <a:xfrm>
          <a:off x="19310350" y="977963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xdr:nvSpPr>
        <xdr:cNvPr id="804" name="フローチャート: 判断 803"/>
        <xdr:cNvSpPr/>
      </xdr:nvSpPr>
      <xdr:spPr>
        <a:xfrm>
          <a:off x="18605500" y="999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xdr:nvSpPr>
        <xdr:cNvPr id="805" name="テキスト ボックス 804"/>
        <xdr:cNvSpPr txBox="1"/>
      </xdr:nvSpPr>
      <xdr:spPr>
        <a:xfrm>
          <a:off x="18421350" y="976757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xdr:nvSpPr>
        <xdr:cNvPr id="806" name="テキスト ボックス 805"/>
        <xdr:cNvSpPr txBox="1"/>
      </xdr:nvSpPr>
      <xdr:spPr>
        <a:xfrm>
          <a:off x="219710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xdr:nvSpPr>
        <xdr:cNvPr id="807" name="テキスト ボックス 806"/>
        <xdr:cNvSpPr txBox="1"/>
      </xdr:nvSpPr>
      <xdr:spPr>
        <a:xfrm>
          <a:off x="21132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xdr:nvSpPr>
        <xdr:cNvPr id="808" name="テキスト ボックス 807"/>
        <xdr:cNvSpPr txBox="1"/>
      </xdr:nvSpPr>
      <xdr:spPr>
        <a:xfrm>
          <a:off x="20243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xdr:nvSpPr>
        <xdr:cNvPr id="809" name="テキスト ボックス 808"/>
        <xdr:cNvSpPr txBox="1"/>
      </xdr:nvSpPr>
      <xdr:spPr>
        <a:xfrm>
          <a:off x="19354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xdr:nvSpPr>
        <xdr:cNvPr id="810" name="テキスト ボックス 809"/>
        <xdr:cNvSpPr txBox="1"/>
      </xdr:nvSpPr>
      <xdr:spPr>
        <a:xfrm>
          <a:off x="18465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147117</xdr:rowOff>
    </xdr:from>
    <xdr:to>
      <xdr:col>116</xdr:col>
      <xdr:colOff>114300</xdr:colOff>
      <xdr:row>59</xdr:row>
      <xdr:rowOff>77267</xdr:rowOff>
    </xdr:to>
    <xdr:sp>
      <xdr:nvSpPr>
        <xdr:cNvPr id="811" name="楕円 810"/>
        <xdr:cNvSpPr/>
      </xdr:nvSpPr>
      <xdr:spPr>
        <a:xfrm>
          <a:off x="221107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62044</xdr:rowOff>
    </xdr:from>
    <xdr:ext cx="378565" cy="259045"/>
    <xdr:sp>
      <xdr:nvSpPr>
        <xdr:cNvPr id="812" name="貸付金該当値テキスト"/>
        <xdr:cNvSpPr txBox="1"/>
      </xdr:nvSpPr>
      <xdr:spPr>
        <a:xfrm>
          <a:off x="22212300" y="10005695"/>
          <a:ext cx="37846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154356</xdr:rowOff>
    </xdr:from>
    <xdr:to>
      <xdr:col>112</xdr:col>
      <xdr:colOff>38100</xdr:colOff>
      <xdr:row>59</xdr:row>
      <xdr:rowOff>84506</xdr:rowOff>
    </xdr:to>
    <xdr:sp>
      <xdr:nvSpPr>
        <xdr:cNvPr id="813" name="楕円 812"/>
        <xdr:cNvSpPr/>
      </xdr:nvSpPr>
      <xdr:spPr>
        <a:xfrm>
          <a:off x="21272500" y="100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75633</xdr:rowOff>
    </xdr:from>
    <xdr:ext cx="378565" cy="259045"/>
    <xdr:sp>
      <xdr:nvSpPr>
        <xdr:cNvPr id="814" name="テキスト ボックス 813"/>
        <xdr:cNvSpPr txBox="1"/>
      </xdr:nvSpPr>
      <xdr:spPr>
        <a:xfrm>
          <a:off x="21133435" y="10191115"/>
          <a:ext cx="3790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150850</xdr:rowOff>
    </xdr:from>
    <xdr:to>
      <xdr:col>107</xdr:col>
      <xdr:colOff>101600</xdr:colOff>
      <xdr:row>59</xdr:row>
      <xdr:rowOff>81000</xdr:rowOff>
    </xdr:to>
    <xdr:sp>
      <xdr:nvSpPr>
        <xdr:cNvPr id="815" name="楕円 814"/>
        <xdr:cNvSpPr/>
      </xdr:nvSpPr>
      <xdr:spPr>
        <a:xfrm>
          <a:off x="203835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72127</xdr:rowOff>
    </xdr:from>
    <xdr:ext cx="378565" cy="259045"/>
    <xdr:sp>
      <xdr:nvSpPr>
        <xdr:cNvPr id="816" name="テキスト ボックス 815"/>
        <xdr:cNvSpPr txBox="1"/>
      </xdr:nvSpPr>
      <xdr:spPr>
        <a:xfrm>
          <a:off x="20244435" y="10187305"/>
          <a:ext cx="3790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xdr:nvSpPr>
        <xdr:cNvPr id="818" name="テキスト ボックス 817"/>
        <xdr:cNvSpPr txBox="1"/>
      </xdr:nvSpPr>
      <xdr:spPr>
        <a:xfrm>
          <a:off x="19420205" y="10201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xdr:nvSpPr>
        <xdr:cNvPr id="820" name="テキスト ボックス 819"/>
        <xdr:cNvSpPr txBox="1"/>
      </xdr:nvSpPr>
      <xdr:spPr>
        <a:xfrm>
          <a:off x="18531205" y="10201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127000</xdr:colOff>
      <xdr:row>65</xdr:row>
      <xdr:rowOff>57150</xdr:rowOff>
    </xdr:from>
    <xdr:to>
      <xdr:col>104</xdr:col>
      <xdr:colOff>127000</xdr:colOff>
      <xdr:row>66</xdr:row>
      <xdr:rowOff>139700</xdr:rowOff>
    </xdr:to>
    <xdr:sp>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127000</xdr:colOff>
      <xdr:row>66</xdr:row>
      <xdr:rowOff>88900</xdr:rowOff>
    </xdr:from>
    <xdr:to>
      <xdr:col>104</xdr:col>
      <xdr:colOff>127000</xdr:colOff>
      <xdr:row>68</xdr:row>
      <xdr:rowOff>0</xdr:rowOff>
    </xdr:to>
    <xdr:sp>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66</xdr:row>
      <xdr:rowOff>88900</xdr:rowOff>
    </xdr:from>
    <xdr:to>
      <xdr:col>110</xdr:col>
      <xdr:colOff>0</xdr:colOff>
      <xdr:row>68</xdr:row>
      <xdr:rowOff>0</xdr:rowOff>
    </xdr:to>
    <xdr:sp>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66</xdr:row>
      <xdr:rowOff>88900</xdr:rowOff>
    </xdr:from>
    <xdr:to>
      <xdr:col>116</xdr:col>
      <xdr:colOff>0</xdr:colOff>
      <xdr:row>68</xdr:row>
      <xdr:rowOff>0</xdr:rowOff>
    </xdr:to>
    <xdr:sp>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xdr:nvSpPr>
        <xdr:cNvPr id="829" name="テキスト ボックス 828"/>
        <xdr:cNvSpPr txBox="1"/>
      </xdr:nvSpPr>
      <xdr:spPr>
        <a:xfrm>
          <a:off x="18249900" y="11493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xdr:nvSpPr>
        <xdr:cNvPr id="831" name="テキスト ボックス 830"/>
        <xdr:cNvSpPr txBox="1"/>
      </xdr:nvSpPr>
      <xdr:spPr>
        <a:xfrm>
          <a:off x="18039080" y="13827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xdr:nvSpPr>
        <xdr:cNvPr id="833" name="テキスト ボックス 832"/>
        <xdr:cNvSpPr txBox="1"/>
      </xdr:nvSpPr>
      <xdr:spPr>
        <a:xfrm>
          <a:off x="17756505" y="133705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xdr:nvSpPr>
        <xdr:cNvPr id="835" name="テキスト ボックス 834"/>
        <xdr:cNvSpPr txBox="1"/>
      </xdr:nvSpPr>
      <xdr:spPr>
        <a:xfrm>
          <a:off x="17756505" y="129133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xdr:nvSpPr>
        <xdr:cNvPr id="837" name="テキスト ボックス 836"/>
        <xdr:cNvSpPr txBox="1"/>
      </xdr:nvSpPr>
      <xdr:spPr>
        <a:xfrm>
          <a:off x="17756505" y="124561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xdr:nvSpPr>
        <xdr:cNvPr id="839" name="テキスト ボックス 838"/>
        <xdr:cNvSpPr txBox="1"/>
      </xdr:nvSpPr>
      <xdr:spPr>
        <a:xfrm>
          <a:off x="17756505" y="119989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xdr:nvSpPr>
        <xdr:cNvPr id="841" name="テキスト ボックス 840"/>
        <xdr:cNvSpPr txBox="1"/>
      </xdr:nvSpPr>
      <xdr:spPr>
        <a:xfrm>
          <a:off x="17692370" y="11541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xdr:nvCxnSpPr>
        <xdr:cNvPr id="843" name="直線コネクタ 842"/>
        <xdr:cNvCxnSpPr/>
      </xdr:nvCxnSpPr>
      <xdr:spPr>
        <a:xfrm flipV="1">
          <a:off x="22159595" y="12193905"/>
          <a:ext cx="635"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xdr:nvSpPr>
        <xdr:cNvPr id="844" name="繰出金最小値テキスト"/>
        <xdr:cNvSpPr txBox="1"/>
      </xdr:nvSpPr>
      <xdr:spPr>
        <a:xfrm>
          <a:off x="22212300" y="1346263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xdr:nvCxnSpPr>
        <xdr:cNvPr id="845" name="直線コネクタ 844"/>
        <xdr:cNvCxnSpPr/>
      </xdr:nvCxnSpPr>
      <xdr:spPr>
        <a:xfrm>
          <a:off x="22072600" y="1345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xdr:nvSpPr>
        <xdr:cNvPr id="846" name="繰出金最大値テキスト"/>
        <xdr:cNvSpPr txBox="1"/>
      </xdr:nvSpPr>
      <xdr:spPr>
        <a:xfrm>
          <a:off x="22212300" y="1196911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xdr:nvCxnSpPr>
        <xdr:cNvPr id="847" name="直線コネクタ 846"/>
        <xdr:cNvCxnSpPr/>
      </xdr:nvCxnSpPr>
      <xdr:spPr>
        <a:xfrm>
          <a:off x="22072600" y="1219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34269</xdr:rowOff>
    </xdr:from>
    <xdr:to>
      <xdr:col>116</xdr:col>
      <xdr:colOff>63500</xdr:colOff>
      <xdr:row>76</xdr:row>
      <xdr:rowOff>152662</xdr:rowOff>
    </xdr:to>
    <xdr:cxnSp>
      <xdr:nvCxnSpPr>
        <xdr:cNvPr id="848" name="直線コネクタ 847"/>
        <xdr:cNvCxnSpPr/>
      </xdr:nvCxnSpPr>
      <xdr:spPr>
        <a:xfrm>
          <a:off x="21323300" y="13063855"/>
          <a:ext cx="8382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xdr:nvSpPr>
        <xdr:cNvPr id="849" name="繰出金平均値テキスト"/>
        <xdr:cNvSpPr txBox="1"/>
      </xdr:nvSpPr>
      <xdr:spPr>
        <a:xfrm>
          <a:off x="22212300" y="12917170"/>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xdr:nvSpPr>
        <xdr:cNvPr id="850" name="フローチャート: 判断 849"/>
        <xdr:cNvSpPr/>
      </xdr:nvSpPr>
      <xdr:spPr>
        <a:xfrm>
          <a:off x="22110700" y="1306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34269</xdr:rowOff>
    </xdr:from>
    <xdr:to>
      <xdr:col>111</xdr:col>
      <xdr:colOff>177800</xdr:colOff>
      <xdr:row>76</xdr:row>
      <xdr:rowOff>38247</xdr:rowOff>
    </xdr:to>
    <xdr:cxnSp>
      <xdr:nvCxnSpPr>
        <xdr:cNvPr id="851" name="直線コネクタ 850"/>
        <xdr:cNvCxnSpPr/>
      </xdr:nvCxnSpPr>
      <xdr:spPr>
        <a:xfrm flipV="1">
          <a:off x="20434300" y="13063855"/>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xdr:nvSpPr>
        <xdr:cNvPr id="852" name="フローチャート: 判断 851"/>
        <xdr:cNvSpPr/>
      </xdr:nvSpPr>
      <xdr:spPr>
        <a:xfrm>
          <a:off x="21272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xdr:nvSpPr>
        <xdr:cNvPr id="853" name="テキスト ボックス 852"/>
        <xdr:cNvSpPr txBox="1"/>
      </xdr:nvSpPr>
      <xdr:spPr>
        <a:xfrm>
          <a:off x="21055965" y="1312100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38247</xdr:rowOff>
    </xdr:from>
    <xdr:to>
      <xdr:col>107</xdr:col>
      <xdr:colOff>50800</xdr:colOff>
      <xdr:row>76</xdr:row>
      <xdr:rowOff>159976</xdr:rowOff>
    </xdr:to>
    <xdr:cxnSp>
      <xdr:nvCxnSpPr>
        <xdr:cNvPr id="854" name="直線コネクタ 853"/>
        <xdr:cNvCxnSpPr/>
      </xdr:nvCxnSpPr>
      <xdr:spPr>
        <a:xfrm flipV="1">
          <a:off x="19545300" y="13068300"/>
          <a:ext cx="889000" cy="1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xdr:nvSpPr>
        <xdr:cNvPr id="855" name="フローチャート: 判断 854"/>
        <xdr:cNvSpPr/>
      </xdr:nvSpPr>
      <xdr:spPr>
        <a:xfrm>
          <a:off x="20383500" y="1299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xdr:nvSpPr>
        <xdr:cNvPr id="856" name="テキスト ボックス 855"/>
        <xdr:cNvSpPr txBox="1"/>
      </xdr:nvSpPr>
      <xdr:spPr>
        <a:xfrm>
          <a:off x="20166965" y="12772390"/>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44397</xdr:rowOff>
    </xdr:from>
    <xdr:to>
      <xdr:col>102</xdr:col>
      <xdr:colOff>114300</xdr:colOff>
      <xdr:row>76</xdr:row>
      <xdr:rowOff>159976</xdr:rowOff>
    </xdr:to>
    <xdr:cxnSp>
      <xdr:nvCxnSpPr>
        <xdr:cNvPr id="857" name="直線コネクタ 856"/>
        <xdr:cNvCxnSpPr/>
      </xdr:nvCxnSpPr>
      <xdr:spPr>
        <a:xfrm>
          <a:off x="18656300" y="12731115"/>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xdr:nvSpPr>
        <xdr:cNvPr id="858" name="フローチャート: 判断 857"/>
        <xdr:cNvSpPr/>
      </xdr:nvSpPr>
      <xdr:spPr>
        <a:xfrm>
          <a:off x="19494500" y="129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xdr:nvSpPr>
        <xdr:cNvPr id="859" name="テキスト ボックス 858"/>
        <xdr:cNvSpPr txBox="1"/>
      </xdr:nvSpPr>
      <xdr:spPr>
        <a:xfrm>
          <a:off x="19277965" y="1273238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xdr:nvSpPr>
        <xdr:cNvPr id="860" name="フローチャート: 判断 859"/>
        <xdr:cNvSpPr/>
      </xdr:nvSpPr>
      <xdr:spPr>
        <a:xfrm>
          <a:off x="18605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xdr:nvSpPr>
        <xdr:cNvPr id="861" name="テキスト ボックス 860"/>
        <xdr:cNvSpPr txBox="1"/>
      </xdr:nvSpPr>
      <xdr:spPr>
        <a:xfrm>
          <a:off x="18388965" y="1305052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xdr:nvSpPr>
        <xdr:cNvPr id="862" name="テキスト ボックス 861"/>
        <xdr:cNvSpPr txBox="1"/>
      </xdr:nvSpPr>
      <xdr:spPr>
        <a:xfrm>
          <a:off x="219710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xdr:nvSpPr>
        <xdr:cNvPr id="863" name="テキスト ボックス 862"/>
        <xdr:cNvSpPr txBox="1"/>
      </xdr:nvSpPr>
      <xdr:spPr>
        <a:xfrm>
          <a:off x="21132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xdr:nvSpPr>
        <xdr:cNvPr id="864" name="テキスト ボックス 863"/>
        <xdr:cNvSpPr txBox="1"/>
      </xdr:nvSpPr>
      <xdr:spPr>
        <a:xfrm>
          <a:off x="20243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xdr:nvSpPr>
        <xdr:cNvPr id="865" name="テキスト ボックス 864"/>
        <xdr:cNvSpPr txBox="1"/>
      </xdr:nvSpPr>
      <xdr:spPr>
        <a:xfrm>
          <a:off x="19354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xdr:nvSpPr>
        <xdr:cNvPr id="866" name="テキスト ボックス 865"/>
        <xdr:cNvSpPr txBox="1"/>
      </xdr:nvSpPr>
      <xdr:spPr>
        <a:xfrm>
          <a:off x="18465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101862</xdr:rowOff>
    </xdr:from>
    <xdr:to>
      <xdr:col>116</xdr:col>
      <xdr:colOff>114300</xdr:colOff>
      <xdr:row>77</xdr:row>
      <xdr:rowOff>32012</xdr:rowOff>
    </xdr:to>
    <xdr:sp>
      <xdr:nvSpPr>
        <xdr:cNvPr id="867" name="楕円 866"/>
        <xdr:cNvSpPr/>
      </xdr:nvSpPr>
      <xdr:spPr>
        <a:xfrm>
          <a:off x="221107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80289</xdr:rowOff>
    </xdr:from>
    <xdr:ext cx="534377" cy="259045"/>
    <xdr:sp>
      <xdr:nvSpPr>
        <xdr:cNvPr id="868" name="繰出金該当値テキスト"/>
        <xdr:cNvSpPr txBox="1"/>
      </xdr:nvSpPr>
      <xdr:spPr>
        <a:xfrm>
          <a:off x="22212300" y="1311021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154919</xdr:rowOff>
    </xdr:from>
    <xdr:to>
      <xdr:col>112</xdr:col>
      <xdr:colOff>38100</xdr:colOff>
      <xdr:row>76</xdr:row>
      <xdr:rowOff>85069</xdr:rowOff>
    </xdr:to>
    <xdr:sp>
      <xdr:nvSpPr>
        <xdr:cNvPr id="869" name="楕円 868"/>
        <xdr:cNvSpPr/>
      </xdr:nvSpPr>
      <xdr:spPr>
        <a:xfrm>
          <a:off x="21272500" y="130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101597</xdr:rowOff>
    </xdr:from>
    <xdr:ext cx="534377" cy="259045"/>
    <xdr:sp>
      <xdr:nvSpPr>
        <xdr:cNvPr id="870" name="テキスト ボックス 869"/>
        <xdr:cNvSpPr txBox="1"/>
      </xdr:nvSpPr>
      <xdr:spPr>
        <a:xfrm>
          <a:off x="21055965" y="1278826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158897</xdr:rowOff>
    </xdr:from>
    <xdr:to>
      <xdr:col>107</xdr:col>
      <xdr:colOff>101600</xdr:colOff>
      <xdr:row>76</xdr:row>
      <xdr:rowOff>89047</xdr:rowOff>
    </xdr:to>
    <xdr:sp>
      <xdr:nvSpPr>
        <xdr:cNvPr id="871" name="楕円 870"/>
        <xdr:cNvSpPr/>
      </xdr:nvSpPr>
      <xdr:spPr>
        <a:xfrm>
          <a:off x="203835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80174</xdr:rowOff>
    </xdr:from>
    <xdr:ext cx="534377" cy="259045"/>
    <xdr:sp>
      <xdr:nvSpPr>
        <xdr:cNvPr id="872" name="テキスト ボックス 871"/>
        <xdr:cNvSpPr txBox="1"/>
      </xdr:nvSpPr>
      <xdr:spPr>
        <a:xfrm>
          <a:off x="20166965" y="1311021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109176</xdr:rowOff>
    </xdr:from>
    <xdr:to>
      <xdr:col>102</xdr:col>
      <xdr:colOff>165100</xdr:colOff>
      <xdr:row>77</xdr:row>
      <xdr:rowOff>39326</xdr:rowOff>
    </xdr:to>
    <xdr:sp>
      <xdr:nvSpPr>
        <xdr:cNvPr id="873" name="楕円 872"/>
        <xdr:cNvSpPr/>
      </xdr:nvSpPr>
      <xdr:spPr>
        <a:xfrm>
          <a:off x="19494500" y="1313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30453</xdr:rowOff>
    </xdr:from>
    <xdr:ext cx="534377" cy="259045"/>
    <xdr:sp>
      <xdr:nvSpPr>
        <xdr:cNvPr id="874" name="テキスト ボックス 873"/>
        <xdr:cNvSpPr txBox="1"/>
      </xdr:nvSpPr>
      <xdr:spPr>
        <a:xfrm>
          <a:off x="19277965" y="132314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165047</xdr:rowOff>
    </xdr:from>
    <xdr:to>
      <xdr:col>98</xdr:col>
      <xdr:colOff>38100</xdr:colOff>
      <xdr:row>74</xdr:row>
      <xdr:rowOff>95197</xdr:rowOff>
    </xdr:to>
    <xdr:sp>
      <xdr:nvSpPr>
        <xdr:cNvPr id="875" name="楕円 874"/>
        <xdr:cNvSpPr/>
      </xdr:nvSpPr>
      <xdr:spPr>
        <a:xfrm>
          <a:off x="18605500" y="126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111724</xdr:rowOff>
    </xdr:from>
    <xdr:ext cx="534377" cy="259045"/>
    <xdr:sp>
      <xdr:nvSpPr>
        <xdr:cNvPr id="876" name="テキスト ボックス 875"/>
        <xdr:cNvSpPr txBox="1"/>
      </xdr:nvSpPr>
      <xdr:spPr>
        <a:xfrm>
          <a:off x="18388965" y="1245552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127000</xdr:colOff>
      <xdr:row>85</xdr:row>
      <xdr:rowOff>57150</xdr:rowOff>
    </xdr:from>
    <xdr:to>
      <xdr:col>104</xdr:col>
      <xdr:colOff>127000</xdr:colOff>
      <xdr:row>86</xdr:row>
      <xdr:rowOff>139700</xdr:rowOff>
    </xdr:to>
    <xdr:sp>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127000</xdr:colOff>
      <xdr:row>86</xdr:row>
      <xdr:rowOff>88900</xdr:rowOff>
    </xdr:from>
    <xdr:to>
      <xdr:col>104</xdr:col>
      <xdr:colOff>127000</xdr:colOff>
      <xdr:row>88</xdr:row>
      <xdr:rowOff>0</xdr:rowOff>
    </xdr:to>
    <xdr:sp>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86</xdr:row>
      <xdr:rowOff>88900</xdr:rowOff>
    </xdr:from>
    <xdr:to>
      <xdr:col>110</xdr:col>
      <xdr:colOff>0</xdr:colOff>
      <xdr:row>88</xdr:row>
      <xdr:rowOff>0</xdr:rowOff>
    </xdr:to>
    <xdr:sp>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86</xdr:row>
      <xdr:rowOff>88900</xdr:rowOff>
    </xdr:from>
    <xdr:to>
      <xdr:col>116</xdr:col>
      <xdr:colOff>0</xdr:colOff>
      <xdr:row>88</xdr:row>
      <xdr:rowOff>0</xdr:rowOff>
    </xdr:to>
    <xdr:sp>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xdr:nvSpPr>
        <xdr:cNvPr id="885" name="テキスト ボックス 884"/>
        <xdr:cNvSpPr txBox="1"/>
      </xdr:nvSpPr>
      <xdr:spPr>
        <a:xfrm>
          <a:off x="18249900" y="14922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xdr:nvSpPr>
        <xdr:cNvPr id="888" name="テキスト ボックス 887"/>
        <xdr:cNvSpPr txBox="1"/>
      </xdr:nvSpPr>
      <xdr:spPr>
        <a:xfrm>
          <a:off x="18039080" y="16113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xdr:nvSpPr>
        <xdr:cNvPr id="890" name="テキスト ボックス 889"/>
        <xdr:cNvSpPr txBox="1"/>
      </xdr:nvSpPr>
      <xdr:spPr>
        <a:xfrm>
          <a:off x="18039080" y="14970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xdr:nvCxnSpPr>
        <xdr:cNvPr id="892" name="直線コネクタ 891"/>
        <xdr:cNvCxnSpPr/>
      </xdr:nvCxnSpPr>
      <xdr:spPr>
        <a:xfrm>
          <a:off x="22159595" y="16256000"/>
          <a:ext cx="63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xdr:nvSpPr>
        <xdr:cNvPr id="893" name="前年度繰上充用金最小値テキスト"/>
        <xdr:cNvSpPr txBox="1"/>
      </xdr:nvSpPr>
      <xdr:spPr>
        <a:xfrm>
          <a:off x="22212300" y="1629791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xdr:nvSpPr>
        <xdr:cNvPr id="895" name="前年度繰上充用金最大値テキスト"/>
        <xdr:cNvSpPr txBox="1"/>
      </xdr:nvSpPr>
      <xdr:spPr>
        <a:xfrm>
          <a:off x="22212300" y="1595501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xdr:nvSpPr>
        <xdr:cNvPr id="898" name="前年度繰上充用金平均値テキスト"/>
        <xdr:cNvSpPr txBox="1"/>
      </xdr:nvSpPr>
      <xdr:spPr>
        <a:xfrm>
          <a:off x="22212300" y="16183610"/>
          <a:ext cx="248920" cy="2584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xdr:nvSpPr>
        <xdr:cNvPr id="902" name="テキスト ボックス 901"/>
        <xdr:cNvSpPr txBox="1"/>
      </xdr:nvSpPr>
      <xdr:spPr>
        <a:xfrm>
          <a:off x="21198205" y="16297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xdr:nvSpPr>
        <xdr:cNvPr id="905" name="テキスト ボックス 904"/>
        <xdr:cNvSpPr txBox="1"/>
      </xdr:nvSpPr>
      <xdr:spPr>
        <a:xfrm>
          <a:off x="20309205" y="16297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xdr:nvSpPr>
        <xdr:cNvPr id="908" name="テキスト ボックス 907"/>
        <xdr:cNvSpPr txBox="1"/>
      </xdr:nvSpPr>
      <xdr:spPr>
        <a:xfrm>
          <a:off x="19420205" y="16297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xdr:nvSpPr>
        <xdr:cNvPr id="910" name="テキスト ボックス 909"/>
        <xdr:cNvSpPr txBox="1"/>
      </xdr:nvSpPr>
      <xdr:spPr>
        <a:xfrm>
          <a:off x="18531205" y="16297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xdr:nvSpPr>
        <xdr:cNvPr id="911" name="テキスト ボックス 910"/>
        <xdr:cNvSpPr txBox="1"/>
      </xdr:nvSpPr>
      <xdr:spPr>
        <a:xfrm>
          <a:off x="219710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xdr:nvSpPr>
        <xdr:cNvPr id="912" name="テキスト ボックス 911"/>
        <xdr:cNvSpPr txBox="1"/>
      </xdr:nvSpPr>
      <xdr:spPr>
        <a:xfrm>
          <a:off x="21132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xdr:nvSpPr>
        <xdr:cNvPr id="913" name="テキスト ボックス 912"/>
        <xdr:cNvSpPr txBox="1"/>
      </xdr:nvSpPr>
      <xdr:spPr>
        <a:xfrm>
          <a:off x="20243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xdr:nvSpPr>
        <xdr:cNvPr id="914" name="テキスト ボックス 913"/>
        <xdr:cNvSpPr txBox="1"/>
      </xdr:nvSpPr>
      <xdr:spPr>
        <a:xfrm>
          <a:off x="19354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xdr:nvSpPr>
        <xdr:cNvPr id="915" name="テキスト ボックス 914"/>
        <xdr:cNvSpPr txBox="1"/>
      </xdr:nvSpPr>
      <xdr:spPr>
        <a:xfrm>
          <a:off x="18465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xdr:nvSpPr>
        <xdr:cNvPr id="917" name="前年度繰上充用金該当値テキスト"/>
        <xdr:cNvSpPr txBox="1"/>
      </xdr:nvSpPr>
      <xdr:spPr>
        <a:xfrm>
          <a:off x="22212300" y="1606931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xdr:nvSpPr>
        <xdr:cNvPr id="919" name="テキスト ボックス 918"/>
        <xdr:cNvSpPr txBox="1"/>
      </xdr:nvSpPr>
      <xdr:spPr>
        <a:xfrm>
          <a:off x="21198205" y="159804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xdr:nvSpPr>
        <xdr:cNvPr id="921" name="テキスト ボックス 920"/>
        <xdr:cNvSpPr txBox="1"/>
      </xdr:nvSpPr>
      <xdr:spPr>
        <a:xfrm>
          <a:off x="20309205" y="159804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xdr:nvSpPr>
        <xdr:cNvPr id="923" name="テキスト ボックス 922"/>
        <xdr:cNvSpPr txBox="1"/>
      </xdr:nvSpPr>
      <xdr:spPr>
        <a:xfrm>
          <a:off x="19420205" y="159804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xdr:nvSpPr>
        <xdr:cNvPr id="925" name="テキスト ボックス 924"/>
        <xdr:cNvSpPr txBox="1"/>
      </xdr:nvSpPr>
      <xdr:spPr>
        <a:xfrm>
          <a:off x="18531205" y="159804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endParaRPr kumimoji="1" lang="ja-JP" altLang="en-US" sz="12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25400</xdr:colOff>
      <xdr:row>105</xdr:row>
      <xdr:rowOff>95250</xdr:rowOff>
    </xdr:from>
    <xdr:to>
      <xdr:col>120</xdr:col>
      <xdr:colOff>88900</xdr:colOff>
      <xdr:row>114</xdr:row>
      <xdr:rowOff>76200</xdr:rowOff>
    </xdr:to>
    <xdr:sp>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53,563</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円となっており、類似団体平均、全国平均、県平均を大きく下回っている。人口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人当たり職員数も類似団体より少ない状態である。物件費や維持補修費は類似団体平均、全国平均、県平均を下回っている。扶助費は住民一人当たり</a:t>
          </a:r>
          <a:r>
            <a:rPr kumimoji="1" lang="en-US" altLang="ja-JP" sz="1300">
              <a:latin typeface="ＭＳ Ｐゴシック" panose="020B0600070205080204" pitchFamily="50" charset="-128"/>
              <a:ea typeface="ＭＳ Ｐゴシック" panose="020B0600070205080204" pitchFamily="50" charset="-128"/>
            </a:rPr>
            <a:t>102,516</a:t>
          </a:r>
          <a:r>
            <a:rPr kumimoji="1" lang="ja-JP" altLang="en-US" sz="1300">
              <a:latin typeface="ＭＳ Ｐゴシック" panose="020B0600070205080204" pitchFamily="50" charset="-128"/>
              <a:ea typeface="ＭＳ Ｐゴシック" panose="020B0600070205080204" pitchFamily="50" charset="-128"/>
            </a:rPr>
            <a:t>円と年々増加しており、類似団体平均より</a:t>
          </a:r>
          <a:r>
            <a:rPr kumimoji="1" lang="en-US" altLang="ja-JP" sz="1300">
              <a:latin typeface="ＭＳ Ｐゴシック" panose="020B0600070205080204" pitchFamily="50" charset="-128"/>
              <a:ea typeface="ＭＳ Ｐゴシック" panose="020B0600070205080204" pitchFamily="50" charset="-128"/>
            </a:rPr>
            <a:t>26,625</a:t>
          </a:r>
          <a:r>
            <a:rPr kumimoji="1" lang="ja-JP" altLang="en-US" sz="1300">
              <a:latin typeface="ＭＳ Ｐゴシック" panose="020B0600070205080204" pitchFamily="50" charset="-128"/>
              <a:ea typeface="ＭＳ Ｐゴシック" panose="020B0600070205080204" pitchFamily="50" charset="-128"/>
            </a:rPr>
            <a:t>円多くなっている。補助費等は特別定額給付金の影響で令和２年度は大幅な増となっている。普通建設事業は農水産物流通・加工・観光拠点施設整備の影響で令和２年度は増となっているが、全国平均、県平均は下回っている。普通建設事業のうち新規整備は減少傾向にあるが、更新整備は増加傾向にあり、今後も公共施設の老朽化に伴い、更新整備が増加していく見込みである。災害復旧事業費は同水準で推移している。公債費は順次償還が終了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県平均を下回っている。積立金は予算編成アクションプランの効果もあり増加傾向にある。類似団体平均、全国平均を上回っている。投資及び出資金は法適用となった下水道事業への出資金が皆増となっている。貸付金は同水準で推移している。繰出金は下水道事業特別会計への繰出金が皆減となったため、令和２年度は減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63500</xdr:colOff>
      <xdr:row>0</xdr:row>
      <xdr:rowOff>127000</xdr:rowOff>
    </xdr:from>
    <xdr:to>
      <xdr:col>70</xdr:col>
      <xdr:colOff>0</xdr:colOff>
      <xdr:row>4</xdr:row>
      <xdr:rowOff>76200</xdr:rowOff>
    </xdr:to>
    <xdr:sp>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0</xdr:colOff>
      <xdr:row>1</xdr:row>
      <xdr:rowOff>19050</xdr:rowOff>
    </xdr:from>
    <xdr:to>
      <xdr:col>120</xdr:col>
      <xdr:colOff>114300</xdr:colOff>
      <xdr:row>4</xdr:row>
      <xdr:rowOff>63500</xdr:rowOff>
    </xdr:to>
    <xdr:sp>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1" charset="-128"/>
              <a:ea typeface="ＭＳ ゴシック" panose="020B0609070205080204" pitchFamily="1" charset="-128"/>
            </a:rPr>
            <a:t>沖縄県西原町</a:t>
          </a:r>
          <a:endParaRPr kumimoji="1" lang="ja-JP" altLang="en-US" sz="2000" b="1">
            <a:solidFill>
              <a:srgbClr val="FFFFFF"/>
            </a:solidFill>
            <a:latin typeface="ＭＳ ゴシック" panose="020B0609070205080204" pitchFamily="1" charset="-128"/>
            <a:ea typeface="ＭＳ ゴシック" panose="020B0609070205080204" pitchFamily="1" charset="-128"/>
          </a:endParaRPr>
        </a:p>
      </xdr:txBody>
    </xdr:sp>
    <xdr:clientData/>
  </xdr:twoCellAnchor>
  <xdr:twoCellAnchor>
    <xdr:from>
      <xdr:col>85</xdr:col>
      <xdr:colOff>63500</xdr:colOff>
      <xdr:row>1</xdr:row>
      <xdr:rowOff>19050</xdr:rowOff>
    </xdr:from>
    <xdr:to>
      <xdr:col>99</xdr:col>
      <xdr:colOff>57150</xdr:colOff>
      <xdr:row>4</xdr:row>
      <xdr:rowOff>63500</xdr:rowOff>
    </xdr:to>
    <xdr:sp>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1" charset="-128"/>
              <a:ea typeface="ＭＳ ゴシック" panose="020B0609070205080204" pitchFamily="1" charset="-128"/>
            </a:rPr>
            <a:t>令和</a:t>
          </a:r>
          <a:r>
            <a:rPr kumimoji="1" lang="en-US" altLang="ja-JP" sz="2000" b="1">
              <a:solidFill>
                <a:srgbClr val="FFFFFF"/>
              </a:solidFill>
              <a:latin typeface="ＭＳ ゴシック" panose="020B0609070205080204" pitchFamily="1" charset="-128"/>
              <a:ea typeface="ＭＳ ゴシック" panose="020B0609070205080204" pitchFamily="1" charset="-128"/>
            </a:rPr>
            <a:t>2</a:t>
          </a:r>
          <a:r>
            <a:rPr kumimoji="1" lang="ja-JP" altLang="en-US" sz="2000" b="1">
              <a:solidFill>
                <a:srgbClr val="FFFFFF"/>
              </a:solidFill>
              <a:latin typeface="ＭＳ ゴシック" panose="020B0609070205080204" pitchFamily="1" charset="-128"/>
              <a:ea typeface="ＭＳ ゴシック" panose="020B0609070205080204" pitchFamily="1" charset="-128"/>
            </a:rPr>
            <a:t>年度</a:t>
          </a:r>
          <a:endParaRPr kumimoji="1" lang="ja-JP" altLang="en-US" sz="2000" b="1">
            <a:solidFill>
              <a:srgbClr val="FFFFFF"/>
            </a:solidFill>
            <a:latin typeface="ＭＳ ゴシック" panose="020B0609070205080204" pitchFamily="1" charset="-128"/>
            <a:ea typeface="ＭＳ ゴシック" panose="020B0609070205080204" pitchFamily="1" charset="-128"/>
          </a:endParaRPr>
        </a:p>
      </xdr:txBody>
    </xdr:sp>
    <xdr:clientData/>
  </xdr:twoCellAnchor>
  <xdr:twoCellAnchor>
    <xdr:from>
      <xdr:col>4</xdr:col>
      <xdr:colOff>0</xdr:colOff>
      <xdr:row>5</xdr:row>
      <xdr:rowOff>31750</xdr:rowOff>
    </xdr:from>
    <xdr:to>
      <xdr:col>57</xdr:col>
      <xdr:colOff>0</xdr:colOff>
      <xdr:row>15</xdr:row>
      <xdr:rowOff>95250</xdr:rowOff>
    </xdr:to>
    <xdr:sp>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1" charset="-128"/>
              <a:ea typeface="ＭＳ ゴシック" panose="020B0609070205080204" pitchFamily="1" charset="-128"/>
            </a:rPr>
            <a:t>人口
　うち日本人
面積
歳入総額
歳出総額
実質収支
標準財政規模
地方債現在高</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11</xdr:col>
      <xdr:colOff>127000</xdr:colOff>
      <xdr:row>5</xdr:row>
      <xdr:rowOff>63500</xdr:rowOff>
    </xdr:from>
    <xdr:to>
      <xdr:col>19</xdr:col>
      <xdr:colOff>25400</xdr:colOff>
      <xdr:row>15</xdr:row>
      <xdr:rowOff>63500</xdr:rowOff>
    </xdr:to>
    <xdr:sp>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1" charset="-128"/>
              <a:ea typeface="ＭＳ ゴシック" panose="020B0609070205080204" pitchFamily="1" charset="-128"/>
            </a:rPr>
            <a:t>35,454
34,868
15.90
17,469,223
16,996,987
431,652
6,984,429
9,497,424</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1" charset="-128"/>
              <a:ea typeface="ＭＳ ゴシック" panose="020B0609070205080204" pitchFamily="1" charset="-128"/>
            </a:rPr>
            <a:t>人</a:t>
          </a:r>
          <a:r>
            <a:rPr kumimoji="1" lang="en-US" altLang="ja-JP" sz="1100" b="1">
              <a:solidFill>
                <a:srgbClr val="000000"/>
              </a:solidFill>
              <a:latin typeface="ＭＳ ゴシック" panose="020B0609070205080204" pitchFamily="1" charset="-128"/>
              <a:ea typeface="ＭＳ ゴシック" panose="020B0609070205080204" pitchFamily="1" charset="-128"/>
            </a:rPr>
            <a:t>(R3.1.1</a:t>
          </a:r>
          <a:r>
            <a:rPr kumimoji="1" lang="ja-JP" altLang="en-US" sz="1100" b="1">
              <a:solidFill>
                <a:srgbClr val="000000"/>
              </a:solidFill>
              <a:latin typeface="ＭＳ ゴシック" panose="020B0609070205080204" pitchFamily="1" charset="-128"/>
              <a:ea typeface="ＭＳ ゴシック" panose="020B0609070205080204" pitchFamily="1" charset="-128"/>
            </a:rPr>
            <a:t>現在</a:t>
          </a:r>
          <a:r>
            <a:rPr kumimoji="1" lang="en-US" altLang="ja-JP" sz="1100" b="1">
              <a:solidFill>
                <a:srgbClr val="000000"/>
              </a:solidFill>
              <a:latin typeface="ＭＳ ゴシック" panose="020B0609070205080204" pitchFamily="1" charset="-128"/>
              <a:ea typeface="ＭＳ ゴシック" panose="020B0609070205080204" pitchFamily="1" charset="-128"/>
            </a:rPr>
            <a:t>)
</a:t>
          </a:r>
          <a:r>
            <a:rPr kumimoji="1" lang="ja-JP" altLang="en-US" sz="1100" b="1">
              <a:solidFill>
                <a:srgbClr val="000000"/>
              </a:solidFill>
              <a:latin typeface="ＭＳ ゴシック" panose="020B0609070205080204" pitchFamily="1" charset="-128"/>
              <a:ea typeface="ＭＳ ゴシック" panose="020B0609070205080204" pitchFamily="1" charset="-128"/>
            </a:rPr>
            <a:t>人</a:t>
          </a:r>
          <a:r>
            <a:rPr kumimoji="1" lang="en-US" altLang="ja-JP" sz="1100" b="1">
              <a:solidFill>
                <a:srgbClr val="000000"/>
              </a:solidFill>
              <a:latin typeface="ＭＳ ゴシック" panose="020B0609070205080204" pitchFamily="1" charset="-128"/>
              <a:ea typeface="ＭＳ ゴシック" panose="020B0609070205080204" pitchFamily="1" charset="-128"/>
            </a:rPr>
            <a:t>(R3.1.1</a:t>
          </a:r>
          <a:r>
            <a:rPr kumimoji="1" lang="ja-JP" altLang="en-US" sz="1100" b="1">
              <a:solidFill>
                <a:srgbClr val="000000"/>
              </a:solidFill>
              <a:latin typeface="ＭＳ ゴシック" panose="020B0609070205080204" pitchFamily="1" charset="-128"/>
              <a:ea typeface="ＭＳ ゴシック" panose="020B0609070205080204" pitchFamily="1" charset="-128"/>
            </a:rPr>
            <a:t>現在</a:t>
          </a:r>
          <a:r>
            <a:rPr kumimoji="1" lang="en-US" altLang="ja-JP" sz="1100" b="1">
              <a:solidFill>
                <a:srgbClr val="000000"/>
              </a:solidFill>
              <a:latin typeface="ＭＳ ゴシック" panose="020B0609070205080204" pitchFamily="1" charset="-128"/>
              <a:ea typeface="ＭＳ ゴシック" panose="020B0609070205080204" pitchFamily="1" charset="-128"/>
            </a:rPr>
            <a:t>)
</a:t>
          </a:r>
          <a:r>
            <a:rPr kumimoji="1" lang="ja-JP" altLang="en-US" sz="1100" b="1">
              <a:solidFill>
                <a:srgbClr val="000000"/>
              </a:solidFill>
              <a:latin typeface="ＭＳ ゴシック" panose="020B0609070205080204" pitchFamily="1" charset="-128"/>
              <a:ea typeface="ＭＳ ゴシック" panose="020B0609070205080204" pitchFamily="1" charset="-128"/>
            </a:rPr>
            <a:t>ｋ㎡
千円
千円
千円
千円
千円</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26</xdr:col>
      <xdr:colOff>127000</xdr:colOff>
      <xdr:row>5</xdr:row>
      <xdr:rowOff>82550</xdr:rowOff>
    </xdr:from>
    <xdr:to>
      <xdr:col>37</xdr:col>
      <xdr:colOff>63500</xdr:colOff>
      <xdr:row>10</xdr:row>
      <xdr:rowOff>165100</xdr:rowOff>
    </xdr:to>
    <xdr:sp>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1" charset="-128"/>
              <a:ea typeface="ＭＳ ゴシック" panose="020B0609070205080204" pitchFamily="1" charset="-128"/>
            </a:rPr>
            <a:t>実質赤字比率
連結実質赤字比率
実質公債費比率
将来負担比率</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37</xdr:col>
      <xdr:colOff>63500</xdr:colOff>
      <xdr:row>5</xdr:row>
      <xdr:rowOff>82550</xdr:rowOff>
    </xdr:from>
    <xdr:to>
      <xdr:col>44</xdr:col>
      <xdr:colOff>0</xdr:colOff>
      <xdr:row>10</xdr:row>
      <xdr:rowOff>165100</xdr:rowOff>
    </xdr:to>
    <xdr:sp>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1" charset="-128"/>
              <a:ea typeface="ＭＳ ゴシック" panose="020B0609070205080204" pitchFamily="1" charset="-128"/>
            </a:rPr>
            <a:t>-
-
8.1
58.3</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1" charset="-128"/>
              <a:ea typeface="ＭＳ ゴシック" panose="020B0609070205080204" pitchFamily="1" charset="-128"/>
            </a:rPr>
            <a:t>％
％
％
％</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26</xdr:col>
      <xdr:colOff>127000</xdr:colOff>
      <xdr:row>10</xdr:row>
      <xdr:rowOff>0</xdr:rowOff>
    </xdr:from>
    <xdr:to>
      <xdr:col>37</xdr:col>
      <xdr:colOff>63500</xdr:colOff>
      <xdr:row>13</xdr:row>
      <xdr:rowOff>120650</xdr:rowOff>
    </xdr:to>
    <xdr:sp>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1" charset="-128"/>
              <a:ea typeface="ＭＳ ゴシック" panose="020B0609070205080204" pitchFamily="1" charset="-128"/>
            </a:rPr>
            <a:t>市町村類型
</a:t>
          </a:r>
          <a:r>
            <a:rPr kumimoji="1" lang="en-US" altLang="ja-JP" sz="1100" b="1">
              <a:solidFill>
                <a:srgbClr val="000000"/>
              </a:solidFill>
              <a:latin typeface="ＭＳ ゴシック" panose="020B0609070205080204" pitchFamily="1" charset="-128"/>
              <a:ea typeface="ＭＳ ゴシック" panose="020B0609070205080204" pitchFamily="1" charset="-128"/>
            </a:rPr>
            <a:t>(</a:t>
          </a:r>
          <a:r>
            <a:rPr kumimoji="1" lang="ja-JP" altLang="en-US" sz="1100" b="1">
              <a:solidFill>
                <a:srgbClr val="000000"/>
              </a:solidFill>
              <a:latin typeface="ＭＳ ゴシック" panose="020B0609070205080204" pitchFamily="1" charset="-128"/>
              <a:ea typeface="ＭＳ ゴシック" panose="020B0609070205080204" pitchFamily="1" charset="-128"/>
            </a:rPr>
            <a:t>年度毎</a:t>
          </a:r>
          <a:r>
            <a:rPr kumimoji="1" lang="en-US" altLang="ja-JP" sz="1100" b="1">
              <a:solidFill>
                <a:srgbClr val="000000"/>
              </a:solidFill>
              <a:latin typeface="ＭＳ ゴシック" panose="020B0609070205080204" pitchFamily="1" charset="-128"/>
              <a:ea typeface="ＭＳ ゴシック" panose="020B0609070205080204" pitchFamily="1" charset="-128"/>
            </a:rPr>
            <a:t>)</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1" charset="-128"/>
              <a:ea typeface="ＭＳ ゴシック" panose="020B0609070205080204" pitchFamily="1" charset="-128"/>
            </a:rPr>
            <a:t>H28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H29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H30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R01  Ⅴ</a:t>
          </a:r>
          <a:r>
            <a:rPr kumimoji="1" lang="ja-JP" altLang="en-US" sz="1100" b="1">
              <a:solidFill>
                <a:srgbClr val="000000"/>
              </a:solidFill>
              <a:latin typeface="ＭＳ ゴシック" panose="020B0609070205080204" pitchFamily="1" charset="-128"/>
              <a:ea typeface="ＭＳ ゴシック" panose="020B0609070205080204" pitchFamily="1" charset="-128"/>
            </a:rPr>
            <a:t>－２    </a:t>
          </a:r>
          <a:r>
            <a:rPr kumimoji="1" lang="en-US" altLang="ja-JP" sz="1100" b="1">
              <a:solidFill>
                <a:srgbClr val="000000"/>
              </a:solidFill>
              <a:latin typeface="ＭＳ ゴシック" panose="020B0609070205080204" pitchFamily="1" charset="-128"/>
              <a:ea typeface="ＭＳ ゴシック" panose="020B0609070205080204" pitchFamily="1" charset="-128"/>
            </a:rPr>
            <a:t>R02  Ⅴ</a:t>
          </a:r>
          <a:r>
            <a:rPr kumimoji="1" lang="ja-JP" altLang="en-US" sz="1100" b="1">
              <a:solidFill>
                <a:srgbClr val="000000"/>
              </a:solidFill>
              <a:latin typeface="ＭＳ ゴシック" panose="020B0609070205080204" pitchFamily="1" charset="-128"/>
              <a:ea typeface="ＭＳ ゴシック" panose="020B0609070205080204" pitchFamily="1" charset="-128"/>
            </a:rPr>
            <a:t>－２</a:t>
          </a:r>
          <a:endParaRPr kumimoji="1" lang="ja-JP" altLang="en-US" sz="1100" b="1">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58</xdr:col>
      <xdr:colOff>25400</xdr:colOff>
      <xdr:row>5</xdr:row>
      <xdr:rowOff>31750</xdr:rowOff>
    </xdr:from>
    <xdr:to>
      <xdr:col>66</xdr:col>
      <xdr:colOff>25400</xdr:colOff>
      <xdr:row>11</xdr:row>
      <xdr:rowOff>146050</xdr:rowOff>
    </xdr:to>
    <xdr:sp>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59</xdr:col>
      <xdr:colOff>95250</xdr:colOff>
      <xdr:row>7</xdr:row>
      <xdr:rowOff>19050</xdr:rowOff>
    </xdr:from>
    <xdr:to>
      <xdr:col>67</xdr:col>
      <xdr:colOff>31750</xdr:colOff>
      <xdr:row>8</xdr:row>
      <xdr:rowOff>101600</xdr:rowOff>
    </xdr:to>
    <xdr:sp>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59</xdr:col>
      <xdr:colOff>95250</xdr:colOff>
      <xdr:row>9</xdr:row>
      <xdr:rowOff>6350</xdr:rowOff>
    </xdr:from>
    <xdr:to>
      <xdr:col>67</xdr:col>
      <xdr:colOff>31750</xdr:colOff>
      <xdr:row>12</xdr:row>
      <xdr:rowOff>127000</xdr:rowOff>
    </xdr:to>
    <xdr:sp>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58</xdr:col>
      <xdr:colOff>107950</xdr:colOff>
      <xdr:row>6</xdr:row>
      <xdr:rowOff>38100</xdr:rowOff>
    </xdr:from>
    <xdr:to>
      <xdr:col>59</xdr:col>
      <xdr:colOff>127000</xdr:colOff>
      <xdr:row>6</xdr:row>
      <xdr:rowOff>38100</xdr:rowOff>
    </xdr:to>
    <xdr:cxnSp>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xdr:nvSpPr>
        <xdr:cNvPr id="29" name="テキスト ボックス 28"/>
        <xdr:cNvSpPr txBox="1"/>
      </xdr:nvSpPr>
      <xdr:spPr>
        <a:xfrm>
          <a:off x="698500" y="2857500"/>
          <a:ext cx="889635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18</xdr:row>
      <xdr:rowOff>88900</xdr:rowOff>
    </xdr:from>
    <xdr:ext cx="6046335" cy="259045"/>
    <xdr:sp>
      <xdr:nvSpPr>
        <xdr:cNvPr id="30" name="テキスト ボックス 29"/>
        <xdr:cNvSpPr txBox="1"/>
      </xdr:nvSpPr>
      <xdr:spPr>
        <a:xfrm>
          <a:off x="698500" y="3175000"/>
          <a:ext cx="60458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20</xdr:row>
      <xdr:rowOff>63500</xdr:rowOff>
    </xdr:from>
    <xdr:ext cx="8231805" cy="259045"/>
    <xdr:sp>
      <xdr:nvSpPr>
        <xdr:cNvPr id="31" name="テキスト ボックス 30"/>
        <xdr:cNvSpPr txBox="1"/>
      </xdr:nvSpPr>
      <xdr:spPr>
        <a:xfrm>
          <a:off x="698500" y="3492500"/>
          <a:ext cx="823150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23</xdr:row>
      <xdr:rowOff>57150</xdr:rowOff>
    </xdr:from>
    <xdr:to>
      <xdr:col>28</xdr:col>
      <xdr:colOff>114300</xdr:colOff>
      <xdr:row>25</xdr:row>
      <xdr:rowOff>31750</xdr:rowOff>
    </xdr:to>
    <xdr:sp>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25</xdr:row>
      <xdr:rowOff>57150</xdr:rowOff>
    </xdr:from>
    <xdr:to>
      <xdr:col>12</xdr:col>
      <xdr:colOff>127000</xdr:colOff>
      <xdr:row>26</xdr:row>
      <xdr:rowOff>139700</xdr:rowOff>
    </xdr:to>
    <xdr:sp>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26</xdr:row>
      <xdr:rowOff>88900</xdr:rowOff>
    </xdr:from>
    <xdr:to>
      <xdr:col>12</xdr:col>
      <xdr:colOff>127000</xdr:colOff>
      <xdr:row>28</xdr:row>
      <xdr:rowOff>0</xdr:rowOff>
    </xdr:to>
    <xdr:sp>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26</xdr:row>
      <xdr:rowOff>88900</xdr:rowOff>
    </xdr:from>
    <xdr:to>
      <xdr:col>18</xdr:col>
      <xdr:colOff>0</xdr:colOff>
      <xdr:row>28</xdr:row>
      <xdr:rowOff>0</xdr:rowOff>
    </xdr:to>
    <xdr:sp>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26</xdr:row>
      <xdr:rowOff>88900</xdr:rowOff>
    </xdr:from>
    <xdr:to>
      <xdr:col>24</xdr:col>
      <xdr:colOff>0</xdr:colOff>
      <xdr:row>28</xdr:row>
      <xdr:rowOff>0</xdr:rowOff>
    </xdr:to>
    <xdr:sp>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xdr:nvSpPr>
        <xdr:cNvPr id="40" name="テキスト ボックス 39"/>
        <xdr:cNvSpPr txBox="1"/>
      </xdr:nvSpPr>
      <xdr:spPr>
        <a:xfrm>
          <a:off x="723900" y="4635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xdr:nvSpPr>
        <xdr:cNvPr id="42" name="テキスト ボックス 41"/>
        <xdr:cNvSpPr txBox="1"/>
      </xdr:nvSpPr>
      <xdr:spPr>
        <a:xfrm>
          <a:off x="294640" y="6969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xdr:nvSpPr>
        <xdr:cNvPr id="44" name="テキスト ボックス 43"/>
        <xdr:cNvSpPr txBox="1"/>
      </xdr:nvSpPr>
      <xdr:spPr>
        <a:xfrm>
          <a:off x="294640" y="6588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xdr:nvSpPr>
        <xdr:cNvPr id="46" name="テキスト ボックス 45"/>
        <xdr:cNvSpPr txBox="1"/>
      </xdr:nvSpPr>
      <xdr:spPr>
        <a:xfrm>
          <a:off x="294640" y="6207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xdr:nvSpPr>
        <xdr:cNvPr id="48" name="テキスト ボックス 47"/>
        <xdr:cNvSpPr txBox="1"/>
      </xdr:nvSpPr>
      <xdr:spPr>
        <a:xfrm>
          <a:off x="294640" y="5826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xdr:nvSpPr>
        <xdr:cNvPr id="50" name="テキスト ボックス 49"/>
        <xdr:cNvSpPr txBox="1"/>
      </xdr:nvSpPr>
      <xdr:spPr>
        <a:xfrm>
          <a:off x="294640" y="5445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xdr:nvSpPr>
        <xdr:cNvPr id="52" name="テキスト ボックス 51"/>
        <xdr:cNvSpPr txBox="1"/>
      </xdr:nvSpPr>
      <xdr:spPr>
        <a:xfrm>
          <a:off x="294640" y="5064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xdr:nvSpPr>
        <xdr:cNvPr id="54" name="テキスト ボックス 53"/>
        <xdr:cNvSpPr txBox="1"/>
      </xdr:nvSpPr>
      <xdr:spPr>
        <a:xfrm>
          <a:off x="294640" y="4683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xdr:nvCxnSpPr>
        <xdr:cNvPr id="56" name="直線コネクタ 55"/>
        <xdr:cNvCxnSpPr/>
      </xdr:nvCxnSpPr>
      <xdr:spPr>
        <a:xfrm flipV="1">
          <a:off x="4633595" y="5252720"/>
          <a:ext cx="127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xdr:nvSpPr>
        <xdr:cNvPr id="57" name="議会費最小値テキスト"/>
        <xdr:cNvSpPr txBox="1"/>
      </xdr:nvSpPr>
      <xdr:spPr>
        <a:xfrm>
          <a:off x="4686300" y="653923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xdr:nvCxnSpPr>
        <xdr:cNvPr id="58" name="直線コネクタ 57"/>
        <xdr:cNvCxnSpPr/>
      </xdr:nvCxnSpPr>
      <xdr:spPr>
        <a:xfrm>
          <a:off x="4546600" y="653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xdr:nvSpPr>
        <xdr:cNvPr id="59" name="議会費最大値テキスト"/>
        <xdr:cNvSpPr txBox="1"/>
      </xdr:nvSpPr>
      <xdr:spPr>
        <a:xfrm>
          <a:off x="4686300" y="5027930"/>
          <a:ext cx="46926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113030</xdr:rowOff>
    </xdr:from>
    <xdr:to>
      <xdr:col>24</xdr:col>
      <xdr:colOff>63500</xdr:colOff>
      <xdr:row>35</xdr:row>
      <xdr:rowOff>169799</xdr:rowOff>
    </xdr:to>
    <xdr:cxnSp>
      <xdr:nvCxnSpPr>
        <xdr:cNvPr id="61" name="直線コネクタ 60"/>
        <xdr:cNvCxnSpPr/>
      </xdr:nvCxnSpPr>
      <xdr:spPr>
        <a:xfrm>
          <a:off x="3797300" y="6113780"/>
          <a:ext cx="8382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xdr:nvSpPr>
        <xdr:cNvPr id="62" name="議会費平均値テキスト"/>
        <xdr:cNvSpPr txBox="1"/>
      </xdr:nvSpPr>
      <xdr:spPr>
        <a:xfrm>
          <a:off x="4686300" y="5882640"/>
          <a:ext cx="46926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xdr:nvSpPr>
        <xdr:cNvPr id="63" name="フローチャート: 判断 62"/>
        <xdr:cNvSpPr/>
      </xdr:nvSpPr>
      <xdr:spPr>
        <a:xfrm>
          <a:off x="45847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113030</xdr:rowOff>
    </xdr:from>
    <xdr:to>
      <xdr:col>19</xdr:col>
      <xdr:colOff>177800</xdr:colOff>
      <xdr:row>35</xdr:row>
      <xdr:rowOff>117221</xdr:rowOff>
    </xdr:to>
    <xdr:cxnSp>
      <xdr:nvCxnSpPr>
        <xdr:cNvPr id="64" name="直線コネクタ 63"/>
        <xdr:cNvCxnSpPr/>
      </xdr:nvCxnSpPr>
      <xdr:spPr>
        <a:xfrm flipV="1">
          <a:off x="2908300" y="6113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xdr:nvSpPr>
        <xdr:cNvPr id="66" name="テキスト ボックス 65"/>
        <xdr:cNvSpPr txBox="1"/>
      </xdr:nvSpPr>
      <xdr:spPr>
        <a:xfrm>
          <a:off x="3562350" y="5765800"/>
          <a:ext cx="46926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66929</xdr:rowOff>
    </xdr:from>
    <xdr:to>
      <xdr:col>15</xdr:col>
      <xdr:colOff>50800</xdr:colOff>
      <xdr:row>35</xdr:row>
      <xdr:rowOff>117221</xdr:rowOff>
    </xdr:to>
    <xdr:cxnSp>
      <xdr:nvCxnSpPr>
        <xdr:cNvPr id="67" name="直線コネクタ 66"/>
        <xdr:cNvCxnSpPr/>
      </xdr:nvCxnSpPr>
      <xdr:spPr>
        <a:xfrm>
          <a:off x="2019300" y="6067425"/>
          <a:ext cx="889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xdr:nvSpPr>
        <xdr:cNvPr id="69" name="テキスト ボックス 68"/>
        <xdr:cNvSpPr txBox="1"/>
      </xdr:nvSpPr>
      <xdr:spPr>
        <a:xfrm>
          <a:off x="2673350" y="5769610"/>
          <a:ext cx="46926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66929</xdr:rowOff>
    </xdr:from>
    <xdr:to>
      <xdr:col>10</xdr:col>
      <xdr:colOff>114300</xdr:colOff>
      <xdr:row>35</xdr:row>
      <xdr:rowOff>67310</xdr:rowOff>
    </xdr:to>
    <xdr:cxnSp>
      <xdr:nvCxnSpPr>
        <xdr:cNvPr id="70" name="直線コネクタ 69"/>
        <xdr:cNvCxnSpPr/>
      </xdr:nvCxnSpPr>
      <xdr:spPr>
        <a:xfrm flipV="1">
          <a:off x="1130300" y="606742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xdr:nvSpPr>
        <xdr:cNvPr id="71" name="フローチャート: 判断 70"/>
        <xdr:cNvSpPr/>
      </xdr:nvSpPr>
      <xdr:spPr>
        <a:xfrm>
          <a:off x="19685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xdr:nvSpPr>
        <xdr:cNvPr id="72" name="テキスト ボックス 71"/>
        <xdr:cNvSpPr txBox="1"/>
      </xdr:nvSpPr>
      <xdr:spPr>
        <a:xfrm>
          <a:off x="1784350" y="576008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xdr:nvSpPr>
        <xdr:cNvPr id="73" name="フローチャート: 判断 72"/>
        <xdr:cNvSpPr/>
      </xdr:nvSpPr>
      <xdr:spPr>
        <a:xfrm>
          <a:off x="1079500" y="597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xdr:nvSpPr>
        <xdr:cNvPr id="74" name="テキスト ボックス 73"/>
        <xdr:cNvSpPr txBox="1"/>
      </xdr:nvSpPr>
      <xdr:spPr>
        <a:xfrm>
          <a:off x="895350" y="575246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xdr:nvSpPr>
        <xdr:cNvPr id="75" name="テキスト ボックス 74"/>
        <xdr:cNvSpPr txBox="1"/>
      </xdr:nvSpPr>
      <xdr:spPr>
        <a:xfrm>
          <a:off x="44450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xdr:nvSpPr>
        <xdr:cNvPr id="76" name="テキスト ボックス 75"/>
        <xdr:cNvSpPr txBox="1"/>
      </xdr:nvSpPr>
      <xdr:spPr>
        <a:xfrm>
          <a:off x="3606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xdr:nvSpPr>
        <xdr:cNvPr id="77" name="テキスト ボックス 76"/>
        <xdr:cNvSpPr txBox="1"/>
      </xdr:nvSpPr>
      <xdr:spPr>
        <a:xfrm>
          <a:off x="2717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xdr:nvSpPr>
        <xdr:cNvPr id="78" name="テキスト ボックス 77"/>
        <xdr:cNvSpPr txBox="1"/>
      </xdr:nvSpPr>
      <xdr:spPr>
        <a:xfrm>
          <a:off x="1828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xdr:nvSpPr>
        <xdr:cNvPr id="79" name="テキスト ボックス 78"/>
        <xdr:cNvSpPr txBox="1"/>
      </xdr:nvSpPr>
      <xdr:spPr>
        <a:xfrm>
          <a:off x="939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118999</xdr:rowOff>
    </xdr:from>
    <xdr:to>
      <xdr:col>24</xdr:col>
      <xdr:colOff>114300</xdr:colOff>
      <xdr:row>36</xdr:row>
      <xdr:rowOff>49149</xdr:rowOff>
    </xdr:to>
    <xdr:sp>
      <xdr:nvSpPr>
        <xdr:cNvPr id="80" name="楕円 79"/>
        <xdr:cNvSpPr/>
      </xdr:nvSpPr>
      <xdr:spPr>
        <a:xfrm>
          <a:off x="4584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97426</xdr:rowOff>
    </xdr:from>
    <xdr:ext cx="469744" cy="259045"/>
    <xdr:sp>
      <xdr:nvSpPr>
        <xdr:cNvPr id="81" name="議会費該当値テキスト"/>
        <xdr:cNvSpPr txBox="1"/>
      </xdr:nvSpPr>
      <xdr:spPr>
        <a:xfrm>
          <a:off x="4686300" y="609790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62230</xdr:rowOff>
    </xdr:from>
    <xdr:to>
      <xdr:col>20</xdr:col>
      <xdr:colOff>38100</xdr:colOff>
      <xdr:row>35</xdr:row>
      <xdr:rowOff>163830</xdr:rowOff>
    </xdr:to>
    <xdr:sp>
      <xdr:nvSpPr>
        <xdr:cNvPr id="82" name="楕円 81"/>
        <xdr:cNvSpPr/>
      </xdr:nvSpPr>
      <xdr:spPr>
        <a:xfrm>
          <a:off x="3746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xdr:nvSpPr>
        <xdr:cNvPr id="83" name="テキスト ボックス 82"/>
        <xdr:cNvSpPr txBox="1"/>
      </xdr:nvSpPr>
      <xdr:spPr>
        <a:xfrm>
          <a:off x="3562350" y="6155690"/>
          <a:ext cx="46926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66421</xdr:rowOff>
    </xdr:from>
    <xdr:to>
      <xdr:col>15</xdr:col>
      <xdr:colOff>101600</xdr:colOff>
      <xdr:row>35</xdr:row>
      <xdr:rowOff>168021</xdr:rowOff>
    </xdr:to>
    <xdr:sp>
      <xdr:nvSpPr>
        <xdr:cNvPr id="84" name="楕円 83"/>
        <xdr:cNvSpPr/>
      </xdr:nvSpPr>
      <xdr:spPr>
        <a:xfrm>
          <a:off x="2857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159148</xdr:rowOff>
    </xdr:from>
    <xdr:ext cx="469744" cy="259045"/>
    <xdr:sp>
      <xdr:nvSpPr>
        <xdr:cNvPr id="85" name="テキスト ボックス 84"/>
        <xdr:cNvSpPr txBox="1"/>
      </xdr:nvSpPr>
      <xdr:spPr>
        <a:xfrm>
          <a:off x="2673350" y="615950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16129</xdr:rowOff>
    </xdr:from>
    <xdr:to>
      <xdr:col>10</xdr:col>
      <xdr:colOff>165100</xdr:colOff>
      <xdr:row>35</xdr:row>
      <xdr:rowOff>117729</xdr:rowOff>
    </xdr:to>
    <xdr:sp>
      <xdr:nvSpPr>
        <xdr:cNvPr id="86" name="楕円 85"/>
        <xdr:cNvSpPr/>
      </xdr:nvSpPr>
      <xdr:spPr>
        <a:xfrm>
          <a:off x="1968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108856</xdr:rowOff>
    </xdr:from>
    <xdr:ext cx="469744" cy="259045"/>
    <xdr:sp>
      <xdr:nvSpPr>
        <xdr:cNvPr id="87" name="テキスト ボックス 86"/>
        <xdr:cNvSpPr txBox="1"/>
      </xdr:nvSpPr>
      <xdr:spPr>
        <a:xfrm>
          <a:off x="1784350" y="610933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16510</xdr:rowOff>
    </xdr:from>
    <xdr:to>
      <xdr:col>6</xdr:col>
      <xdr:colOff>38100</xdr:colOff>
      <xdr:row>35</xdr:row>
      <xdr:rowOff>118110</xdr:rowOff>
    </xdr:to>
    <xdr:sp>
      <xdr:nvSpPr>
        <xdr:cNvPr id="88" name="楕円 87"/>
        <xdr:cNvSpPr/>
      </xdr:nvSpPr>
      <xdr:spPr>
        <a:xfrm>
          <a:off x="1079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109237</xdr:rowOff>
    </xdr:from>
    <xdr:ext cx="469744" cy="259045"/>
    <xdr:sp>
      <xdr:nvSpPr>
        <xdr:cNvPr id="89" name="テキスト ボックス 88"/>
        <xdr:cNvSpPr txBox="1"/>
      </xdr:nvSpPr>
      <xdr:spPr>
        <a:xfrm>
          <a:off x="895350" y="6109970"/>
          <a:ext cx="46926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45</xdr:row>
      <xdr:rowOff>57150</xdr:rowOff>
    </xdr:from>
    <xdr:to>
      <xdr:col>12</xdr:col>
      <xdr:colOff>127000</xdr:colOff>
      <xdr:row>46</xdr:row>
      <xdr:rowOff>139700</xdr:rowOff>
    </xdr:to>
    <xdr:sp>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46</xdr:row>
      <xdr:rowOff>88900</xdr:rowOff>
    </xdr:from>
    <xdr:to>
      <xdr:col>12</xdr:col>
      <xdr:colOff>127000</xdr:colOff>
      <xdr:row>48</xdr:row>
      <xdr:rowOff>0</xdr:rowOff>
    </xdr:to>
    <xdr:sp>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46</xdr:row>
      <xdr:rowOff>88900</xdr:rowOff>
    </xdr:from>
    <xdr:to>
      <xdr:col>18</xdr:col>
      <xdr:colOff>0</xdr:colOff>
      <xdr:row>48</xdr:row>
      <xdr:rowOff>0</xdr:rowOff>
    </xdr:to>
    <xdr:sp>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46</xdr:row>
      <xdr:rowOff>88900</xdr:rowOff>
    </xdr:from>
    <xdr:to>
      <xdr:col>24</xdr:col>
      <xdr:colOff>0</xdr:colOff>
      <xdr:row>48</xdr:row>
      <xdr:rowOff>0</xdr:rowOff>
    </xdr:to>
    <xdr:sp>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xdr:nvSpPr>
        <xdr:cNvPr id="98" name="テキスト ボックス 97"/>
        <xdr:cNvSpPr txBox="1"/>
      </xdr:nvSpPr>
      <xdr:spPr>
        <a:xfrm>
          <a:off x="723900" y="8064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xdr:nvSpPr>
        <xdr:cNvPr id="101" name="テキスト ボックス 100"/>
        <xdr:cNvSpPr txBox="1"/>
      </xdr:nvSpPr>
      <xdr:spPr>
        <a:xfrm>
          <a:off x="513080" y="10017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xdr:nvSpPr>
        <xdr:cNvPr id="103" name="テキスト ボックス 102"/>
        <xdr:cNvSpPr txBox="1"/>
      </xdr:nvSpPr>
      <xdr:spPr>
        <a:xfrm>
          <a:off x="166370" y="9636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xdr:nvSpPr>
        <xdr:cNvPr id="105" name="テキスト ボックス 104"/>
        <xdr:cNvSpPr txBox="1"/>
      </xdr:nvSpPr>
      <xdr:spPr>
        <a:xfrm>
          <a:off x="166370" y="9255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xdr:nvSpPr>
        <xdr:cNvPr id="107" name="テキスト ボックス 106"/>
        <xdr:cNvSpPr txBox="1"/>
      </xdr:nvSpPr>
      <xdr:spPr>
        <a:xfrm>
          <a:off x="166370" y="8874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xdr:nvSpPr>
        <xdr:cNvPr id="109" name="テキスト ボックス 108"/>
        <xdr:cNvSpPr txBox="1"/>
      </xdr:nvSpPr>
      <xdr:spPr>
        <a:xfrm>
          <a:off x="166370" y="8493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xdr:nvSpPr>
        <xdr:cNvPr id="111" name="テキスト ボックス 110"/>
        <xdr:cNvSpPr txBox="1"/>
      </xdr:nvSpPr>
      <xdr:spPr>
        <a:xfrm>
          <a:off x="166370" y="8112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xdr:nvCxnSpPr>
        <xdr:cNvPr id="113" name="直線コネクタ 112"/>
        <xdr:cNvCxnSpPr/>
      </xdr:nvCxnSpPr>
      <xdr:spPr>
        <a:xfrm flipV="1">
          <a:off x="4633595" y="8860790"/>
          <a:ext cx="1270" cy="802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xdr:nvSpPr>
        <xdr:cNvPr id="114" name="総務費最小値テキスト"/>
        <xdr:cNvSpPr txBox="1"/>
      </xdr:nvSpPr>
      <xdr:spPr>
        <a:xfrm>
          <a:off x="4686300" y="9666605"/>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xdr:nvCxnSpPr>
        <xdr:cNvPr id="115" name="直線コネクタ 114"/>
        <xdr:cNvCxnSpPr/>
      </xdr:nvCxnSpPr>
      <xdr:spPr>
        <a:xfrm>
          <a:off x="4546600" y="96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xdr:nvSpPr>
        <xdr:cNvPr id="116" name="総務費最大値テキスト"/>
        <xdr:cNvSpPr txBox="1"/>
      </xdr:nvSpPr>
      <xdr:spPr>
        <a:xfrm>
          <a:off x="4686300" y="863600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xdr:nvCxnSpPr>
        <xdr:cNvPr id="117" name="直線コネクタ 116"/>
        <xdr:cNvCxnSpPr/>
      </xdr:nvCxnSpPr>
      <xdr:spPr>
        <a:xfrm>
          <a:off x="4546600" y="886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155794</xdr:rowOff>
    </xdr:from>
    <xdr:to>
      <xdr:col>24</xdr:col>
      <xdr:colOff>63500</xdr:colOff>
      <xdr:row>58</xdr:row>
      <xdr:rowOff>33359</xdr:rowOff>
    </xdr:to>
    <xdr:cxnSp>
      <xdr:nvCxnSpPr>
        <xdr:cNvPr id="118" name="直線コネクタ 117"/>
        <xdr:cNvCxnSpPr/>
      </xdr:nvCxnSpPr>
      <xdr:spPr>
        <a:xfrm flipV="1">
          <a:off x="3797300" y="9585325"/>
          <a:ext cx="838200" cy="39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xdr:nvSpPr>
        <xdr:cNvPr id="119" name="総務費平均値テキスト"/>
        <xdr:cNvSpPr txBox="1"/>
      </xdr:nvSpPr>
      <xdr:spPr>
        <a:xfrm>
          <a:off x="4686300" y="9348470"/>
          <a:ext cx="59880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xdr:nvSpPr>
        <xdr:cNvPr id="120" name="フローチャート: 判断 119"/>
        <xdr:cNvSpPr/>
      </xdr:nvSpPr>
      <xdr:spPr>
        <a:xfrm>
          <a:off x="4584700" y="949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33359</xdr:rowOff>
    </xdr:from>
    <xdr:to>
      <xdr:col>19</xdr:col>
      <xdr:colOff>177800</xdr:colOff>
      <xdr:row>58</xdr:row>
      <xdr:rowOff>38659</xdr:rowOff>
    </xdr:to>
    <xdr:cxnSp>
      <xdr:nvCxnSpPr>
        <xdr:cNvPr id="121" name="直線コネクタ 120"/>
        <xdr:cNvCxnSpPr/>
      </xdr:nvCxnSpPr>
      <xdr:spPr>
        <a:xfrm flipV="1">
          <a:off x="2908300" y="99771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xdr:nvSpPr>
        <xdr:cNvPr id="122" name="フローチャート: 判断 121"/>
        <xdr:cNvSpPr/>
      </xdr:nvSpPr>
      <xdr:spPr>
        <a:xfrm>
          <a:off x="3746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xdr:nvSpPr>
        <xdr:cNvPr id="123" name="テキスト ボックス 122"/>
        <xdr:cNvSpPr txBox="1"/>
      </xdr:nvSpPr>
      <xdr:spPr>
        <a:xfrm>
          <a:off x="3529965" y="967803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38659</xdr:rowOff>
    </xdr:from>
    <xdr:to>
      <xdr:col>15</xdr:col>
      <xdr:colOff>50800</xdr:colOff>
      <xdr:row>58</xdr:row>
      <xdr:rowOff>58741</xdr:rowOff>
    </xdr:to>
    <xdr:cxnSp>
      <xdr:nvCxnSpPr>
        <xdr:cNvPr id="124" name="直線コネクタ 123"/>
        <xdr:cNvCxnSpPr/>
      </xdr:nvCxnSpPr>
      <xdr:spPr>
        <a:xfrm flipV="1">
          <a:off x="2019300" y="998220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xdr:nvSpPr>
        <xdr:cNvPr id="125" name="フローチャート: 判断 124"/>
        <xdr:cNvSpPr/>
      </xdr:nvSpPr>
      <xdr:spPr>
        <a:xfrm>
          <a:off x="2857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xdr:nvSpPr>
        <xdr:cNvPr id="126" name="テキスト ボックス 125"/>
        <xdr:cNvSpPr txBox="1"/>
      </xdr:nvSpPr>
      <xdr:spPr>
        <a:xfrm>
          <a:off x="2640965" y="963549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58741</xdr:rowOff>
    </xdr:from>
    <xdr:to>
      <xdr:col>10</xdr:col>
      <xdr:colOff>114300</xdr:colOff>
      <xdr:row>58</xdr:row>
      <xdr:rowOff>70755</xdr:rowOff>
    </xdr:to>
    <xdr:cxnSp>
      <xdr:nvCxnSpPr>
        <xdr:cNvPr id="127" name="直線コネクタ 126"/>
        <xdr:cNvCxnSpPr/>
      </xdr:nvCxnSpPr>
      <xdr:spPr>
        <a:xfrm flipV="1">
          <a:off x="1130300" y="1000252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xdr:nvSpPr>
        <xdr:cNvPr id="128" name="フローチャート: 判断 127"/>
        <xdr:cNvSpPr/>
      </xdr:nvSpPr>
      <xdr:spPr>
        <a:xfrm>
          <a:off x="1968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xdr:nvSpPr>
        <xdr:cNvPr id="129" name="テキスト ボックス 128"/>
        <xdr:cNvSpPr txBox="1"/>
      </xdr:nvSpPr>
      <xdr:spPr>
        <a:xfrm>
          <a:off x="1751965" y="966660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xdr:nvSpPr>
        <xdr:cNvPr id="130" name="フローチャート: 判断 129"/>
        <xdr:cNvSpPr/>
      </xdr:nvSpPr>
      <xdr:spPr>
        <a:xfrm>
          <a:off x="1079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xdr:nvSpPr>
        <xdr:cNvPr id="131" name="テキスト ボックス 130"/>
        <xdr:cNvSpPr txBox="1"/>
      </xdr:nvSpPr>
      <xdr:spPr>
        <a:xfrm>
          <a:off x="862965" y="9679305"/>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xdr:nvSpPr>
        <xdr:cNvPr id="132" name="テキスト ボックス 131"/>
        <xdr:cNvSpPr txBox="1"/>
      </xdr:nvSpPr>
      <xdr:spPr>
        <a:xfrm>
          <a:off x="44450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xdr:nvSpPr>
        <xdr:cNvPr id="133" name="テキスト ボックス 132"/>
        <xdr:cNvSpPr txBox="1"/>
      </xdr:nvSpPr>
      <xdr:spPr>
        <a:xfrm>
          <a:off x="3606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xdr:nvSpPr>
        <xdr:cNvPr id="134" name="テキスト ボックス 133"/>
        <xdr:cNvSpPr txBox="1"/>
      </xdr:nvSpPr>
      <xdr:spPr>
        <a:xfrm>
          <a:off x="2717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xdr:nvSpPr>
        <xdr:cNvPr id="135" name="テキスト ボックス 134"/>
        <xdr:cNvSpPr txBox="1"/>
      </xdr:nvSpPr>
      <xdr:spPr>
        <a:xfrm>
          <a:off x="1828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xdr:nvSpPr>
        <xdr:cNvPr id="136" name="テキスト ボックス 135"/>
        <xdr:cNvSpPr txBox="1"/>
      </xdr:nvSpPr>
      <xdr:spPr>
        <a:xfrm>
          <a:off x="939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104994</xdr:rowOff>
    </xdr:from>
    <xdr:to>
      <xdr:col>24</xdr:col>
      <xdr:colOff>114300</xdr:colOff>
      <xdr:row>56</xdr:row>
      <xdr:rowOff>35144</xdr:rowOff>
    </xdr:to>
    <xdr:sp>
      <xdr:nvSpPr>
        <xdr:cNvPr id="137" name="楕円 136"/>
        <xdr:cNvSpPr/>
      </xdr:nvSpPr>
      <xdr:spPr>
        <a:xfrm>
          <a:off x="45847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xdr:nvSpPr>
        <xdr:cNvPr id="138" name="総務費該当値テキスト"/>
        <xdr:cNvSpPr txBox="1"/>
      </xdr:nvSpPr>
      <xdr:spPr>
        <a:xfrm>
          <a:off x="4686300" y="947547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154009</xdr:rowOff>
    </xdr:from>
    <xdr:to>
      <xdr:col>20</xdr:col>
      <xdr:colOff>38100</xdr:colOff>
      <xdr:row>58</xdr:row>
      <xdr:rowOff>84159</xdr:rowOff>
    </xdr:to>
    <xdr:sp>
      <xdr:nvSpPr>
        <xdr:cNvPr id="139" name="楕円 138"/>
        <xdr:cNvSpPr/>
      </xdr:nvSpPr>
      <xdr:spPr>
        <a:xfrm>
          <a:off x="3746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75286</xdr:rowOff>
    </xdr:from>
    <xdr:ext cx="534377" cy="259045"/>
    <xdr:sp>
      <xdr:nvSpPr>
        <xdr:cNvPr id="140" name="テキスト ボックス 139"/>
        <xdr:cNvSpPr txBox="1"/>
      </xdr:nvSpPr>
      <xdr:spPr>
        <a:xfrm>
          <a:off x="3529965" y="1001903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159309</xdr:rowOff>
    </xdr:from>
    <xdr:to>
      <xdr:col>15</xdr:col>
      <xdr:colOff>101600</xdr:colOff>
      <xdr:row>58</xdr:row>
      <xdr:rowOff>89459</xdr:rowOff>
    </xdr:to>
    <xdr:sp>
      <xdr:nvSpPr>
        <xdr:cNvPr id="141" name="楕円 140"/>
        <xdr:cNvSpPr/>
      </xdr:nvSpPr>
      <xdr:spPr>
        <a:xfrm>
          <a:off x="2857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80586</xdr:rowOff>
    </xdr:from>
    <xdr:ext cx="534377" cy="259045"/>
    <xdr:sp>
      <xdr:nvSpPr>
        <xdr:cNvPr id="142" name="テキスト ボックス 141"/>
        <xdr:cNvSpPr txBox="1"/>
      </xdr:nvSpPr>
      <xdr:spPr>
        <a:xfrm>
          <a:off x="2640965" y="1002411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7941</xdr:rowOff>
    </xdr:from>
    <xdr:to>
      <xdr:col>10</xdr:col>
      <xdr:colOff>165100</xdr:colOff>
      <xdr:row>58</xdr:row>
      <xdr:rowOff>109541</xdr:rowOff>
    </xdr:to>
    <xdr:sp>
      <xdr:nvSpPr>
        <xdr:cNvPr id="143" name="楕円 142"/>
        <xdr:cNvSpPr/>
      </xdr:nvSpPr>
      <xdr:spPr>
        <a:xfrm>
          <a:off x="19685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100668</xdr:rowOff>
    </xdr:from>
    <xdr:ext cx="534377" cy="259045"/>
    <xdr:sp>
      <xdr:nvSpPr>
        <xdr:cNvPr id="144" name="テキスト ボックス 143"/>
        <xdr:cNvSpPr txBox="1"/>
      </xdr:nvSpPr>
      <xdr:spPr>
        <a:xfrm>
          <a:off x="1751965" y="1004443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19955</xdr:rowOff>
    </xdr:from>
    <xdr:to>
      <xdr:col>6</xdr:col>
      <xdr:colOff>38100</xdr:colOff>
      <xdr:row>58</xdr:row>
      <xdr:rowOff>121555</xdr:rowOff>
    </xdr:to>
    <xdr:sp>
      <xdr:nvSpPr>
        <xdr:cNvPr id="145" name="楕円 144"/>
        <xdr:cNvSpPr/>
      </xdr:nvSpPr>
      <xdr:spPr>
        <a:xfrm>
          <a:off x="1079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112682</xdr:rowOff>
    </xdr:from>
    <xdr:ext cx="534377" cy="259045"/>
    <xdr:sp>
      <xdr:nvSpPr>
        <xdr:cNvPr id="146" name="テキスト ボックス 145"/>
        <xdr:cNvSpPr txBox="1"/>
      </xdr:nvSpPr>
      <xdr:spPr>
        <a:xfrm>
          <a:off x="862965" y="100564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65</xdr:row>
      <xdr:rowOff>57150</xdr:rowOff>
    </xdr:from>
    <xdr:to>
      <xdr:col>12</xdr:col>
      <xdr:colOff>127000</xdr:colOff>
      <xdr:row>66</xdr:row>
      <xdr:rowOff>139700</xdr:rowOff>
    </xdr:to>
    <xdr:sp>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66</xdr:row>
      <xdr:rowOff>88900</xdr:rowOff>
    </xdr:from>
    <xdr:to>
      <xdr:col>12</xdr:col>
      <xdr:colOff>127000</xdr:colOff>
      <xdr:row>68</xdr:row>
      <xdr:rowOff>0</xdr:rowOff>
    </xdr:to>
    <xdr:sp>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66</xdr:row>
      <xdr:rowOff>88900</xdr:rowOff>
    </xdr:from>
    <xdr:to>
      <xdr:col>18</xdr:col>
      <xdr:colOff>0</xdr:colOff>
      <xdr:row>68</xdr:row>
      <xdr:rowOff>0</xdr:rowOff>
    </xdr:to>
    <xdr:sp>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66</xdr:row>
      <xdr:rowOff>88900</xdr:rowOff>
    </xdr:from>
    <xdr:to>
      <xdr:col>24</xdr:col>
      <xdr:colOff>0</xdr:colOff>
      <xdr:row>68</xdr:row>
      <xdr:rowOff>0</xdr:rowOff>
    </xdr:to>
    <xdr:sp>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xdr:nvSpPr>
        <xdr:cNvPr id="155" name="テキスト ボックス 154"/>
        <xdr:cNvSpPr txBox="1"/>
      </xdr:nvSpPr>
      <xdr:spPr>
        <a:xfrm>
          <a:off x="723900" y="11493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xdr:nvSpPr>
        <xdr:cNvPr id="157" name="テキスト ボックス 156"/>
        <xdr:cNvSpPr txBox="1"/>
      </xdr:nvSpPr>
      <xdr:spPr>
        <a:xfrm>
          <a:off x="230505" y="13827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xdr:nvCxnSpPr>
        <xdr:cNvPr id="158" name="直線コネクタ 157"/>
        <xdr:cNvCxnSpPr/>
      </xdr:nvCxnSpPr>
      <xdr:spPr>
        <a:xfrm>
          <a:off x="762000" y="13642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xdr:nvSpPr>
        <xdr:cNvPr id="159" name="テキスト ボックス 158"/>
        <xdr:cNvSpPr txBox="1"/>
      </xdr:nvSpPr>
      <xdr:spPr>
        <a:xfrm>
          <a:off x="230505" y="1350073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xdr:nvCxnSpPr>
        <xdr:cNvPr id="160" name="直線コネクタ 159"/>
        <xdr:cNvCxnSpPr/>
      </xdr:nvCxnSpPr>
      <xdr:spPr>
        <a:xfrm>
          <a:off x="762000" y="13316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xdr:nvSpPr>
        <xdr:cNvPr id="161" name="テキスト ボックス 160"/>
        <xdr:cNvSpPr txBox="1"/>
      </xdr:nvSpPr>
      <xdr:spPr>
        <a:xfrm>
          <a:off x="166370" y="13174345"/>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xdr:nvCxnSpPr>
        <xdr:cNvPr id="162" name="直線コネクタ 161"/>
        <xdr:cNvCxnSpPr/>
      </xdr:nvCxnSpPr>
      <xdr:spPr>
        <a:xfrm>
          <a:off x="762000" y="1299019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xdr:nvSpPr>
        <xdr:cNvPr id="163" name="テキスト ボックス 162"/>
        <xdr:cNvSpPr txBox="1"/>
      </xdr:nvSpPr>
      <xdr:spPr>
        <a:xfrm>
          <a:off x="166370" y="12847955"/>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xdr:nvCxnSpPr>
        <xdr:cNvPr id="164" name="直線コネクタ 163"/>
        <xdr:cNvCxnSpPr/>
      </xdr:nvCxnSpPr>
      <xdr:spPr>
        <a:xfrm>
          <a:off x="762000" y="1266317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xdr:nvSpPr>
        <xdr:cNvPr id="165" name="テキスト ボックス 164"/>
        <xdr:cNvSpPr txBox="1"/>
      </xdr:nvSpPr>
      <xdr:spPr>
        <a:xfrm>
          <a:off x="166370" y="1252093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xdr:nvCxnSpPr>
        <xdr:cNvPr id="166" name="直線コネクタ 165"/>
        <xdr:cNvCxnSpPr/>
      </xdr:nvCxnSpPr>
      <xdr:spPr>
        <a:xfrm>
          <a:off x="762000" y="12336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xdr:nvSpPr>
        <xdr:cNvPr id="167" name="テキスト ボックス 166"/>
        <xdr:cNvSpPr txBox="1"/>
      </xdr:nvSpPr>
      <xdr:spPr>
        <a:xfrm>
          <a:off x="166370" y="1219454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xdr:nvCxnSpPr>
        <xdr:cNvPr id="168" name="直線コネクタ 167"/>
        <xdr:cNvCxnSpPr/>
      </xdr:nvCxnSpPr>
      <xdr:spPr>
        <a:xfrm>
          <a:off x="762000" y="1201039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xdr:nvSpPr>
        <xdr:cNvPr id="169" name="テキスト ボックス 168"/>
        <xdr:cNvSpPr txBox="1"/>
      </xdr:nvSpPr>
      <xdr:spPr>
        <a:xfrm>
          <a:off x="166370" y="1186815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xdr:nvSpPr>
        <xdr:cNvPr id="171" name="テキスト ボックス 170"/>
        <xdr:cNvSpPr txBox="1"/>
      </xdr:nvSpPr>
      <xdr:spPr>
        <a:xfrm>
          <a:off x="166370" y="11541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xdr:nvCxnSpPr>
        <xdr:cNvPr id="173" name="直線コネクタ 172"/>
        <xdr:cNvCxnSpPr/>
      </xdr:nvCxnSpPr>
      <xdr:spPr>
        <a:xfrm flipV="1">
          <a:off x="4633595" y="1191387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xdr:nvSpPr>
        <xdr:cNvPr id="174" name="民生費最小値テキスト"/>
        <xdr:cNvSpPr txBox="1"/>
      </xdr:nvSpPr>
      <xdr:spPr>
        <a:xfrm>
          <a:off x="4686300" y="1354201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xdr:nvCxnSpPr>
        <xdr:cNvPr id="175" name="直線コネクタ 174"/>
        <xdr:cNvCxnSpPr/>
      </xdr:nvCxnSpPr>
      <xdr:spPr>
        <a:xfrm>
          <a:off x="4546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xdr:nvSpPr>
        <xdr:cNvPr id="176" name="民生費最大値テキスト"/>
        <xdr:cNvSpPr txBox="1"/>
      </xdr:nvSpPr>
      <xdr:spPr>
        <a:xfrm>
          <a:off x="4686300" y="1168908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xdr:nvCxnSpPr>
        <xdr:cNvPr id="177" name="直線コネクタ 176"/>
        <xdr:cNvCxnSpPr/>
      </xdr:nvCxnSpPr>
      <xdr:spPr>
        <a:xfrm>
          <a:off x="4546600" y="119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73156</xdr:rowOff>
    </xdr:from>
    <xdr:to>
      <xdr:col>24</xdr:col>
      <xdr:colOff>63500</xdr:colOff>
      <xdr:row>75</xdr:row>
      <xdr:rowOff>156497</xdr:rowOff>
    </xdr:to>
    <xdr:cxnSp>
      <xdr:nvCxnSpPr>
        <xdr:cNvPr id="178" name="直線コネクタ 177"/>
        <xdr:cNvCxnSpPr/>
      </xdr:nvCxnSpPr>
      <xdr:spPr>
        <a:xfrm flipV="1">
          <a:off x="3797300" y="12931775"/>
          <a:ext cx="8382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xdr:nvSpPr>
        <xdr:cNvPr id="179" name="民生費平均値テキスト"/>
        <xdr:cNvSpPr txBox="1"/>
      </xdr:nvSpPr>
      <xdr:spPr>
        <a:xfrm>
          <a:off x="4686300" y="13075920"/>
          <a:ext cx="59880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xdr:nvSpPr>
        <xdr:cNvPr id="180" name="フローチャート: 判断 179"/>
        <xdr:cNvSpPr/>
      </xdr:nvSpPr>
      <xdr:spPr>
        <a:xfrm>
          <a:off x="45847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156497</xdr:rowOff>
    </xdr:from>
    <xdr:to>
      <xdr:col>19</xdr:col>
      <xdr:colOff>177800</xdr:colOff>
      <xdr:row>76</xdr:row>
      <xdr:rowOff>18324</xdr:rowOff>
    </xdr:to>
    <xdr:cxnSp>
      <xdr:nvCxnSpPr>
        <xdr:cNvPr id="181" name="直線コネクタ 180"/>
        <xdr:cNvCxnSpPr/>
      </xdr:nvCxnSpPr>
      <xdr:spPr>
        <a:xfrm flipV="1">
          <a:off x="2908300" y="1301496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xdr:nvSpPr>
        <xdr:cNvPr id="182" name="フローチャート: 判断 181"/>
        <xdr:cNvSpPr/>
      </xdr:nvSpPr>
      <xdr:spPr>
        <a:xfrm>
          <a:off x="3746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xdr:nvSpPr>
        <xdr:cNvPr id="183" name="テキスト ボックス 182"/>
        <xdr:cNvSpPr txBox="1"/>
      </xdr:nvSpPr>
      <xdr:spPr>
        <a:xfrm>
          <a:off x="3497580" y="13253085"/>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16974</xdr:rowOff>
    </xdr:from>
    <xdr:to>
      <xdr:col>15</xdr:col>
      <xdr:colOff>50800</xdr:colOff>
      <xdr:row>76</xdr:row>
      <xdr:rowOff>18324</xdr:rowOff>
    </xdr:to>
    <xdr:cxnSp>
      <xdr:nvCxnSpPr>
        <xdr:cNvPr id="184" name="直線コネクタ 183"/>
        <xdr:cNvCxnSpPr/>
      </xdr:nvCxnSpPr>
      <xdr:spPr>
        <a:xfrm>
          <a:off x="2019300" y="130467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xdr:nvSpPr>
        <xdr:cNvPr id="185" name="フローチャート: 判断 184"/>
        <xdr:cNvSpPr/>
      </xdr:nvSpPr>
      <xdr:spPr>
        <a:xfrm>
          <a:off x="28575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xdr:nvSpPr>
        <xdr:cNvPr id="186" name="テキスト ボックス 185"/>
        <xdr:cNvSpPr txBox="1"/>
      </xdr:nvSpPr>
      <xdr:spPr>
        <a:xfrm>
          <a:off x="2608580" y="1331722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161569</xdr:rowOff>
    </xdr:from>
    <xdr:to>
      <xdr:col>10</xdr:col>
      <xdr:colOff>114300</xdr:colOff>
      <xdr:row>76</xdr:row>
      <xdr:rowOff>16974</xdr:rowOff>
    </xdr:to>
    <xdr:cxnSp>
      <xdr:nvCxnSpPr>
        <xdr:cNvPr id="187" name="直線コネクタ 186"/>
        <xdr:cNvCxnSpPr/>
      </xdr:nvCxnSpPr>
      <xdr:spPr>
        <a:xfrm>
          <a:off x="1130300" y="1284859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xdr:nvSpPr>
        <xdr:cNvPr id="188" name="フローチャート: 判断 187"/>
        <xdr:cNvSpPr/>
      </xdr:nvSpPr>
      <xdr:spPr>
        <a:xfrm>
          <a:off x="19685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xdr:nvSpPr>
        <xdr:cNvPr id="189" name="テキスト ボックス 188"/>
        <xdr:cNvSpPr txBox="1"/>
      </xdr:nvSpPr>
      <xdr:spPr>
        <a:xfrm>
          <a:off x="1719580" y="13308965"/>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xdr:nvSpPr>
        <xdr:cNvPr id="190" name="フローチャート: 判断 189"/>
        <xdr:cNvSpPr/>
      </xdr:nvSpPr>
      <xdr:spPr>
        <a:xfrm>
          <a:off x="1079500" y="1324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xdr:nvSpPr>
        <xdr:cNvPr id="191" name="テキスト ボックス 190"/>
        <xdr:cNvSpPr txBox="1"/>
      </xdr:nvSpPr>
      <xdr:spPr>
        <a:xfrm>
          <a:off x="830580" y="13336905"/>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xdr:nvSpPr>
        <xdr:cNvPr id="192" name="テキスト ボックス 191"/>
        <xdr:cNvSpPr txBox="1"/>
      </xdr:nvSpPr>
      <xdr:spPr>
        <a:xfrm>
          <a:off x="44450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xdr:nvSpPr>
        <xdr:cNvPr id="193" name="テキスト ボックス 192"/>
        <xdr:cNvSpPr txBox="1"/>
      </xdr:nvSpPr>
      <xdr:spPr>
        <a:xfrm>
          <a:off x="3606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xdr:nvSpPr>
        <xdr:cNvPr id="194" name="テキスト ボックス 193"/>
        <xdr:cNvSpPr txBox="1"/>
      </xdr:nvSpPr>
      <xdr:spPr>
        <a:xfrm>
          <a:off x="2717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xdr:nvSpPr>
        <xdr:cNvPr id="195" name="テキスト ボックス 194"/>
        <xdr:cNvSpPr txBox="1"/>
      </xdr:nvSpPr>
      <xdr:spPr>
        <a:xfrm>
          <a:off x="1828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xdr:nvSpPr>
        <xdr:cNvPr id="196" name="テキスト ボックス 195"/>
        <xdr:cNvSpPr txBox="1"/>
      </xdr:nvSpPr>
      <xdr:spPr>
        <a:xfrm>
          <a:off x="939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22356</xdr:rowOff>
    </xdr:from>
    <xdr:to>
      <xdr:col>24</xdr:col>
      <xdr:colOff>114300</xdr:colOff>
      <xdr:row>75</xdr:row>
      <xdr:rowOff>123956</xdr:rowOff>
    </xdr:to>
    <xdr:sp>
      <xdr:nvSpPr>
        <xdr:cNvPr id="197" name="楕円 196"/>
        <xdr:cNvSpPr/>
      </xdr:nvSpPr>
      <xdr:spPr>
        <a:xfrm>
          <a:off x="4584700" y="128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45233</xdr:rowOff>
    </xdr:from>
    <xdr:ext cx="599010" cy="259045"/>
    <xdr:sp>
      <xdr:nvSpPr>
        <xdr:cNvPr id="198" name="民生費該当値テキスト"/>
        <xdr:cNvSpPr txBox="1"/>
      </xdr:nvSpPr>
      <xdr:spPr>
        <a:xfrm>
          <a:off x="4686300" y="12732385"/>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105697</xdr:rowOff>
    </xdr:from>
    <xdr:to>
      <xdr:col>20</xdr:col>
      <xdr:colOff>38100</xdr:colOff>
      <xdr:row>76</xdr:row>
      <xdr:rowOff>35846</xdr:rowOff>
    </xdr:to>
    <xdr:sp>
      <xdr:nvSpPr>
        <xdr:cNvPr id="199" name="楕円 198"/>
        <xdr:cNvSpPr/>
      </xdr:nvSpPr>
      <xdr:spPr>
        <a:xfrm>
          <a:off x="3746500" y="129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52374</xdr:rowOff>
    </xdr:from>
    <xdr:ext cx="599010" cy="259045"/>
    <xdr:sp>
      <xdr:nvSpPr>
        <xdr:cNvPr id="200" name="テキスト ボックス 199"/>
        <xdr:cNvSpPr txBox="1"/>
      </xdr:nvSpPr>
      <xdr:spPr>
        <a:xfrm>
          <a:off x="3497580" y="1273937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138974</xdr:rowOff>
    </xdr:from>
    <xdr:to>
      <xdr:col>15</xdr:col>
      <xdr:colOff>101600</xdr:colOff>
      <xdr:row>76</xdr:row>
      <xdr:rowOff>69124</xdr:rowOff>
    </xdr:to>
    <xdr:sp>
      <xdr:nvSpPr>
        <xdr:cNvPr id="201" name="楕円 200"/>
        <xdr:cNvSpPr/>
      </xdr:nvSpPr>
      <xdr:spPr>
        <a:xfrm>
          <a:off x="2857500" y="12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85651</xdr:rowOff>
    </xdr:from>
    <xdr:ext cx="599010" cy="259045"/>
    <xdr:sp>
      <xdr:nvSpPr>
        <xdr:cNvPr id="202" name="テキスト ボックス 201"/>
        <xdr:cNvSpPr txBox="1"/>
      </xdr:nvSpPr>
      <xdr:spPr>
        <a:xfrm>
          <a:off x="2608580" y="1277239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137624</xdr:rowOff>
    </xdr:from>
    <xdr:to>
      <xdr:col>10</xdr:col>
      <xdr:colOff>165100</xdr:colOff>
      <xdr:row>76</xdr:row>
      <xdr:rowOff>67774</xdr:rowOff>
    </xdr:to>
    <xdr:sp>
      <xdr:nvSpPr>
        <xdr:cNvPr id="203" name="楕円 202"/>
        <xdr:cNvSpPr/>
      </xdr:nvSpPr>
      <xdr:spPr>
        <a:xfrm>
          <a:off x="196850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84301</xdr:rowOff>
    </xdr:from>
    <xdr:ext cx="599010" cy="259045"/>
    <xdr:sp>
      <xdr:nvSpPr>
        <xdr:cNvPr id="204" name="テキスト ボックス 203"/>
        <xdr:cNvSpPr txBox="1"/>
      </xdr:nvSpPr>
      <xdr:spPr>
        <a:xfrm>
          <a:off x="1719580" y="1277112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110769</xdr:rowOff>
    </xdr:from>
    <xdr:to>
      <xdr:col>6</xdr:col>
      <xdr:colOff>38100</xdr:colOff>
      <xdr:row>75</xdr:row>
      <xdr:rowOff>40919</xdr:rowOff>
    </xdr:to>
    <xdr:sp>
      <xdr:nvSpPr>
        <xdr:cNvPr id="205" name="楕円 204"/>
        <xdr:cNvSpPr/>
      </xdr:nvSpPr>
      <xdr:spPr>
        <a:xfrm>
          <a:off x="10795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57446</xdr:rowOff>
    </xdr:from>
    <xdr:ext cx="599010" cy="259045"/>
    <xdr:sp>
      <xdr:nvSpPr>
        <xdr:cNvPr id="206" name="テキスト ボックス 205"/>
        <xdr:cNvSpPr txBox="1"/>
      </xdr:nvSpPr>
      <xdr:spPr>
        <a:xfrm>
          <a:off x="830580" y="1257300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85</xdr:row>
      <xdr:rowOff>57150</xdr:rowOff>
    </xdr:from>
    <xdr:to>
      <xdr:col>12</xdr:col>
      <xdr:colOff>127000</xdr:colOff>
      <xdr:row>86</xdr:row>
      <xdr:rowOff>139700</xdr:rowOff>
    </xdr:to>
    <xdr:sp>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127000</xdr:colOff>
      <xdr:row>86</xdr:row>
      <xdr:rowOff>88900</xdr:rowOff>
    </xdr:from>
    <xdr:to>
      <xdr:col>12</xdr:col>
      <xdr:colOff>127000</xdr:colOff>
      <xdr:row>88</xdr:row>
      <xdr:rowOff>0</xdr:rowOff>
    </xdr:to>
    <xdr:sp>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86</xdr:row>
      <xdr:rowOff>88900</xdr:rowOff>
    </xdr:from>
    <xdr:to>
      <xdr:col>18</xdr:col>
      <xdr:colOff>0</xdr:colOff>
      <xdr:row>88</xdr:row>
      <xdr:rowOff>0</xdr:rowOff>
    </xdr:to>
    <xdr:sp>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86</xdr:row>
      <xdr:rowOff>88900</xdr:rowOff>
    </xdr:from>
    <xdr:to>
      <xdr:col>24</xdr:col>
      <xdr:colOff>0</xdr:colOff>
      <xdr:row>88</xdr:row>
      <xdr:rowOff>0</xdr:rowOff>
    </xdr:to>
    <xdr:sp>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xdr:nvSpPr>
        <xdr:cNvPr id="215" name="テキスト ボックス 214"/>
        <xdr:cNvSpPr txBox="1"/>
      </xdr:nvSpPr>
      <xdr:spPr>
        <a:xfrm>
          <a:off x="723900" y="14922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xdr:nvSpPr>
        <xdr:cNvPr id="218" name="テキスト ボックス 217"/>
        <xdr:cNvSpPr txBox="1"/>
      </xdr:nvSpPr>
      <xdr:spPr>
        <a:xfrm>
          <a:off x="513080" y="16875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xdr:nvSpPr>
        <xdr:cNvPr id="220" name="テキスト ボックス 219"/>
        <xdr:cNvSpPr txBox="1"/>
      </xdr:nvSpPr>
      <xdr:spPr>
        <a:xfrm>
          <a:off x="230505" y="16494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xdr:nvSpPr>
        <xdr:cNvPr id="222" name="テキスト ボックス 221"/>
        <xdr:cNvSpPr txBox="1"/>
      </xdr:nvSpPr>
      <xdr:spPr>
        <a:xfrm>
          <a:off x="230505" y="16113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xdr:nvSpPr>
        <xdr:cNvPr id="224" name="テキスト ボックス 223"/>
        <xdr:cNvSpPr txBox="1"/>
      </xdr:nvSpPr>
      <xdr:spPr>
        <a:xfrm>
          <a:off x="230505" y="15732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xdr:nvSpPr>
        <xdr:cNvPr id="226" name="テキスト ボックス 225"/>
        <xdr:cNvSpPr txBox="1"/>
      </xdr:nvSpPr>
      <xdr:spPr>
        <a:xfrm>
          <a:off x="166370" y="15351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xdr:nvSpPr>
        <xdr:cNvPr id="228" name="テキスト ボックス 227"/>
        <xdr:cNvSpPr txBox="1"/>
      </xdr:nvSpPr>
      <xdr:spPr>
        <a:xfrm>
          <a:off x="166370" y="14970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xdr:nvCxnSpPr>
        <xdr:cNvPr id="230" name="直線コネクタ 229"/>
        <xdr:cNvCxnSpPr/>
      </xdr:nvCxnSpPr>
      <xdr:spPr>
        <a:xfrm flipV="1">
          <a:off x="4633595" y="15426055"/>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xdr:nvSpPr>
        <xdr:cNvPr id="231" name="衛生費最小値テキスト"/>
        <xdr:cNvSpPr txBox="1"/>
      </xdr:nvSpPr>
      <xdr:spPr>
        <a:xfrm>
          <a:off x="4686300" y="1677289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xdr:nvCxnSpPr>
        <xdr:cNvPr id="232" name="直線コネクタ 231"/>
        <xdr:cNvCxnSpPr/>
      </xdr:nvCxnSpPr>
      <xdr:spPr>
        <a:xfrm>
          <a:off x="4546600" y="1676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xdr:nvSpPr>
        <xdr:cNvPr id="233" name="衛生費最大値テキスト"/>
        <xdr:cNvSpPr txBox="1"/>
      </xdr:nvSpPr>
      <xdr:spPr>
        <a:xfrm>
          <a:off x="4686300" y="15201265"/>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xdr:nvCxnSpPr>
        <xdr:cNvPr id="234" name="直線コネクタ 233"/>
        <xdr:cNvCxnSpPr/>
      </xdr:nvCxnSpPr>
      <xdr:spPr>
        <a:xfrm>
          <a:off x="4546600" y="1542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108738</xdr:rowOff>
    </xdr:from>
    <xdr:to>
      <xdr:col>24</xdr:col>
      <xdr:colOff>63500</xdr:colOff>
      <xdr:row>97</xdr:row>
      <xdr:rowOff>145035</xdr:rowOff>
    </xdr:to>
    <xdr:cxnSp>
      <xdr:nvCxnSpPr>
        <xdr:cNvPr id="235" name="直線コネクタ 234"/>
        <xdr:cNvCxnSpPr/>
      </xdr:nvCxnSpPr>
      <xdr:spPr>
        <a:xfrm flipV="1">
          <a:off x="3797300" y="167392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xdr:nvSpPr>
        <xdr:cNvPr id="236" name="衛生費平均値テキスト"/>
        <xdr:cNvSpPr txBox="1"/>
      </xdr:nvSpPr>
      <xdr:spPr>
        <a:xfrm>
          <a:off x="4686300" y="16381730"/>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xdr:nvSpPr>
        <xdr:cNvPr id="237" name="フローチャート: 判断 236"/>
        <xdr:cNvSpPr/>
      </xdr:nvSpPr>
      <xdr:spPr>
        <a:xfrm>
          <a:off x="4584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145035</xdr:rowOff>
    </xdr:from>
    <xdr:to>
      <xdr:col>19</xdr:col>
      <xdr:colOff>177800</xdr:colOff>
      <xdr:row>97</xdr:row>
      <xdr:rowOff>147980</xdr:rowOff>
    </xdr:to>
    <xdr:cxnSp>
      <xdr:nvCxnSpPr>
        <xdr:cNvPr id="238" name="直線コネクタ 237"/>
        <xdr:cNvCxnSpPr/>
      </xdr:nvCxnSpPr>
      <xdr:spPr>
        <a:xfrm flipV="1">
          <a:off x="2908300" y="16775430"/>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xdr:nvSpPr>
        <xdr:cNvPr id="239" name="フローチャート: 判断 238"/>
        <xdr:cNvSpPr/>
      </xdr:nvSpPr>
      <xdr:spPr>
        <a:xfrm>
          <a:off x="3746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xdr:nvSpPr>
        <xdr:cNvPr id="240" name="テキスト ボックス 239"/>
        <xdr:cNvSpPr txBox="1"/>
      </xdr:nvSpPr>
      <xdr:spPr>
        <a:xfrm>
          <a:off x="3529965" y="1633601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131268</xdr:rowOff>
    </xdr:from>
    <xdr:to>
      <xdr:col>15</xdr:col>
      <xdr:colOff>50800</xdr:colOff>
      <xdr:row>97</xdr:row>
      <xdr:rowOff>147980</xdr:rowOff>
    </xdr:to>
    <xdr:cxnSp>
      <xdr:nvCxnSpPr>
        <xdr:cNvPr id="241" name="直線コネクタ 240"/>
        <xdr:cNvCxnSpPr/>
      </xdr:nvCxnSpPr>
      <xdr:spPr>
        <a:xfrm>
          <a:off x="2019300" y="16761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xdr:nvSpPr>
        <xdr:cNvPr id="242" name="フローチャート: 判断 241"/>
        <xdr:cNvSpPr/>
      </xdr:nvSpPr>
      <xdr:spPr>
        <a:xfrm>
          <a:off x="28575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xdr:nvSpPr>
        <xdr:cNvPr id="243" name="テキスト ボックス 242"/>
        <xdr:cNvSpPr txBox="1"/>
      </xdr:nvSpPr>
      <xdr:spPr>
        <a:xfrm>
          <a:off x="2640965" y="1634553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131268</xdr:rowOff>
    </xdr:from>
    <xdr:to>
      <xdr:col>10</xdr:col>
      <xdr:colOff>114300</xdr:colOff>
      <xdr:row>97</xdr:row>
      <xdr:rowOff>153975</xdr:rowOff>
    </xdr:to>
    <xdr:cxnSp>
      <xdr:nvCxnSpPr>
        <xdr:cNvPr id="244" name="直線コネクタ 243"/>
        <xdr:cNvCxnSpPr/>
      </xdr:nvCxnSpPr>
      <xdr:spPr>
        <a:xfrm flipV="1">
          <a:off x="1130300" y="1676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xdr:nvSpPr>
        <xdr:cNvPr id="245" name="フローチャート: 判断 244"/>
        <xdr:cNvSpPr/>
      </xdr:nvSpPr>
      <xdr:spPr>
        <a:xfrm>
          <a:off x="1968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xdr:nvSpPr>
        <xdr:cNvPr id="246" name="テキスト ボックス 245"/>
        <xdr:cNvSpPr txBox="1"/>
      </xdr:nvSpPr>
      <xdr:spPr>
        <a:xfrm>
          <a:off x="1751965" y="1631569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xdr:nvSpPr>
        <xdr:cNvPr id="247" name="フローチャート: 判断 246"/>
        <xdr:cNvSpPr/>
      </xdr:nvSpPr>
      <xdr:spPr>
        <a:xfrm>
          <a:off x="1079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xdr:nvSpPr>
        <xdr:cNvPr id="248" name="テキスト ボックス 247"/>
        <xdr:cNvSpPr txBox="1"/>
      </xdr:nvSpPr>
      <xdr:spPr>
        <a:xfrm>
          <a:off x="862965" y="1626870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xdr:nvSpPr>
        <xdr:cNvPr id="249" name="テキスト ボックス 248"/>
        <xdr:cNvSpPr txBox="1"/>
      </xdr:nvSpPr>
      <xdr:spPr>
        <a:xfrm>
          <a:off x="44450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xdr:nvSpPr>
        <xdr:cNvPr id="250" name="テキスト ボックス 249"/>
        <xdr:cNvSpPr txBox="1"/>
      </xdr:nvSpPr>
      <xdr:spPr>
        <a:xfrm>
          <a:off x="3606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xdr:nvSpPr>
        <xdr:cNvPr id="251" name="テキスト ボックス 250"/>
        <xdr:cNvSpPr txBox="1"/>
      </xdr:nvSpPr>
      <xdr:spPr>
        <a:xfrm>
          <a:off x="2717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xdr:nvSpPr>
        <xdr:cNvPr id="252" name="テキスト ボックス 251"/>
        <xdr:cNvSpPr txBox="1"/>
      </xdr:nvSpPr>
      <xdr:spPr>
        <a:xfrm>
          <a:off x="1828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xdr:nvSpPr>
        <xdr:cNvPr id="253" name="テキスト ボックス 252"/>
        <xdr:cNvSpPr txBox="1"/>
      </xdr:nvSpPr>
      <xdr:spPr>
        <a:xfrm>
          <a:off x="939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57938</xdr:rowOff>
    </xdr:from>
    <xdr:to>
      <xdr:col>24</xdr:col>
      <xdr:colOff>114300</xdr:colOff>
      <xdr:row>97</xdr:row>
      <xdr:rowOff>159538</xdr:rowOff>
    </xdr:to>
    <xdr:sp>
      <xdr:nvSpPr>
        <xdr:cNvPr id="254" name="楕円 253"/>
        <xdr:cNvSpPr/>
      </xdr:nvSpPr>
      <xdr:spPr>
        <a:xfrm>
          <a:off x="45847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144315</xdr:rowOff>
    </xdr:from>
    <xdr:ext cx="534377" cy="259045"/>
    <xdr:sp>
      <xdr:nvSpPr>
        <xdr:cNvPr id="255" name="衛生費該当値テキスト"/>
        <xdr:cNvSpPr txBox="1"/>
      </xdr:nvSpPr>
      <xdr:spPr>
        <a:xfrm>
          <a:off x="4686300" y="1660334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94235</xdr:rowOff>
    </xdr:from>
    <xdr:to>
      <xdr:col>20</xdr:col>
      <xdr:colOff>38100</xdr:colOff>
      <xdr:row>98</xdr:row>
      <xdr:rowOff>24385</xdr:rowOff>
    </xdr:to>
    <xdr:sp>
      <xdr:nvSpPr>
        <xdr:cNvPr id="256" name="楕円 255"/>
        <xdr:cNvSpPr/>
      </xdr:nvSpPr>
      <xdr:spPr>
        <a:xfrm>
          <a:off x="3746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15512</xdr:rowOff>
    </xdr:from>
    <xdr:ext cx="534377" cy="259045"/>
    <xdr:sp>
      <xdr:nvSpPr>
        <xdr:cNvPr id="257" name="テキスト ボックス 256"/>
        <xdr:cNvSpPr txBox="1"/>
      </xdr:nvSpPr>
      <xdr:spPr>
        <a:xfrm>
          <a:off x="3529965" y="1681734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97180</xdr:rowOff>
    </xdr:from>
    <xdr:to>
      <xdr:col>15</xdr:col>
      <xdr:colOff>101600</xdr:colOff>
      <xdr:row>98</xdr:row>
      <xdr:rowOff>27330</xdr:rowOff>
    </xdr:to>
    <xdr:sp>
      <xdr:nvSpPr>
        <xdr:cNvPr id="258" name="楕円 257"/>
        <xdr:cNvSpPr/>
      </xdr:nvSpPr>
      <xdr:spPr>
        <a:xfrm>
          <a:off x="2857500" y="167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18457</xdr:rowOff>
    </xdr:from>
    <xdr:ext cx="534377" cy="259045"/>
    <xdr:sp>
      <xdr:nvSpPr>
        <xdr:cNvPr id="259" name="テキスト ボックス 258"/>
        <xdr:cNvSpPr txBox="1"/>
      </xdr:nvSpPr>
      <xdr:spPr>
        <a:xfrm>
          <a:off x="2640965" y="1682051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80468</xdr:rowOff>
    </xdr:from>
    <xdr:to>
      <xdr:col>10</xdr:col>
      <xdr:colOff>165100</xdr:colOff>
      <xdr:row>98</xdr:row>
      <xdr:rowOff>10618</xdr:rowOff>
    </xdr:to>
    <xdr:sp>
      <xdr:nvSpPr>
        <xdr:cNvPr id="260" name="楕円 259"/>
        <xdr:cNvSpPr/>
      </xdr:nvSpPr>
      <xdr:spPr>
        <a:xfrm>
          <a:off x="1968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1745</xdr:rowOff>
    </xdr:from>
    <xdr:ext cx="534377" cy="259045"/>
    <xdr:sp>
      <xdr:nvSpPr>
        <xdr:cNvPr id="261" name="テキスト ボックス 260"/>
        <xdr:cNvSpPr txBox="1"/>
      </xdr:nvSpPr>
      <xdr:spPr>
        <a:xfrm>
          <a:off x="1751965" y="1680337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103175</xdr:rowOff>
    </xdr:from>
    <xdr:to>
      <xdr:col>6</xdr:col>
      <xdr:colOff>38100</xdr:colOff>
      <xdr:row>98</xdr:row>
      <xdr:rowOff>33325</xdr:rowOff>
    </xdr:to>
    <xdr:sp>
      <xdr:nvSpPr>
        <xdr:cNvPr id="262" name="楕円 261"/>
        <xdr:cNvSpPr/>
      </xdr:nvSpPr>
      <xdr:spPr>
        <a:xfrm>
          <a:off x="1079500" y="167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24452</xdr:rowOff>
    </xdr:from>
    <xdr:ext cx="534377" cy="259045"/>
    <xdr:sp>
      <xdr:nvSpPr>
        <xdr:cNvPr id="263" name="テキスト ボックス 262"/>
        <xdr:cNvSpPr txBox="1"/>
      </xdr:nvSpPr>
      <xdr:spPr>
        <a:xfrm>
          <a:off x="862965" y="1682623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25</xdr:row>
      <xdr:rowOff>57150</xdr:rowOff>
    </xdr:from>
    <xdr:to>
      <xdr:col>43</xdr:col>
      <xdr:colOff>63500</xdr:colOff>
      <xdr:row>26</xdr:row>
      <xdr:rowOff>139700</xdr:rowOff>
    </xdr:to>
    <xdr:sp>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26</xdr:row>
      <xdr:rowOff>88900</xdr:rowOff>
    </xdr:from>
    <xdr:to>
      <xdr:col>43</xdr:col>
      <xdr:colOff>63500</xdr:colOff>
      <xdr:row>28</xdr:row>
      <xdr:rowOff>0</xdr:rowOff>
    </xdr:to>
    <xdr:sp>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26</xdr:row>
      <xdr:rowOff>88900</xdr:rowOff>
    </xdr:from>
    <xdr:to>
      <xdr:col>48</xdr:col>
      <xdr:colOff>127000</xdr:colOff>
      <xdr:row>28</xdr:row>
      <xdr:rowOff>0</xdr:rowOff>
    </xdr:to>
    <xdr:sp>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26</xdr:row>
      <xdr:rowOff>88900</xdr:rowOff>
    </xdr:from>
    <xdr:to>
      <xdr:col>54</xdr:col>
      <xdr:colOff>127000</xdr:colOff>
      <xdr:row>28</xdr:row>
      <xdr:rowOff>0</xdr:rowOff>
    </xdr:to>
    <xdr:sp>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xdr:nvSpPr>
        <xdr:cNvPr id="272" name="テキスト ボックス 271"/>
        <xdr:cNvSpPr txBox="1"/>
      </xdr:nvSpPr>
      <xdr:spPr>
        <a:xfrm>
          <a:off x="6565900" y="4635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xdr:nvSpPr>
        <xdr:cNvPr id="275" name="テキスト ボックス 274"/>
        <xdr:cNvSpPr txBox="1"/>
      </xdr:nvSpPr>
      <xdr:spPr>
        <a:xfrm>
          <a:off x="6355080" y="6588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xdr:nvSpPr>
        <xdr:cNvPr id="277" name="テキスト ボックス 276"/>
        <xdr:cNvSpPr txBox="1"/>
      </xdr:nvSpPr>
      <xdr:spPr>
        <a:xfrm>
          <a:off x="6136640" y="6207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xdr:nvSpPr>
        <xdr:cNvPr id="279" name="テキスト ボックス 278"/>
        <xdr:cNvSpPr txBox="1"/>
      </xdr:nvSpPr>
      <xdr:spPr>
        <a:xfrm>
          <a:off x="6136640" y="5826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xdr:nvSpPr>
        <xdr:cNvPr id="281" name="テキスト ボックス 280"/>
        <xdr:cNvSpPr txBox="1"/>
      </xdr:nvSpPr>
      <xdr:spPr>
        <a:xfrm>
          <a:off x="6136640" y="5445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xdr:nvSpPr>
        <xdr:cNvPr id="283" name="テキスト ボックス 282"/>
        <xdr:cNvSpPr txBox="1"/>
      </xdr:nvSpPr>
      <xdr:spPr>
        <a:xfrm>
          <a:off x="6136640" y="5064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xdr:nvSpPr>
        <xdr:cNvPr id="285" name="テキスト ボックス 284"/>
        <xdr:cNvSpPr txBox="1"/>
      </xdr:nvSpPr>
      <xdr:spPr>
        <a:xfrm>
          <a:off x="6136640" y="4683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xdr:nvSpPr>
        <xdr:cNvPr id="288" name="労働費最小値テキスト"/>
        <xdr:cNvSpPr txBox="1"/>
      </xdr:nvSpPr>
      <xdr:spPr>
        <a:xfrm>
          <a:off x="10528300" y="673481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xdr:nvSpPr>
        <xdr:cNvPr id="290" name="労働費最大値テキスト"/>
        <xdr:cNvSpPr txBox="1"/>
      </xdr:nvSpPr>
      <xdr:spPr>
        <a:xfrm>
          <a:off x="10528300" y="4965065"/>
          <a:ext cx="46926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148844</xdr:rowOff>
    </xdr:from>
    <xdr:to>
      <xdr:col>55</xdr:col>
      <xdr:colOff>0</xdr:colOff>
      <xdr:row>37</xdr:row>
      <xdr:rowOff>164846</xdr:rowOff>
    </xdr:to>
    <xdr:cxnSp>
      <xdr:nvCxnSpPr>
        <xdr:cNvPr id="292" name="直線コネクタ 291"/>
        <xdr:cNvCxnSpPr/>
      </xdr:nvCxnSpPr>
      <xdr:spPr>
        <a:xfrm>
          <a:off x="9639300" y="6492240"/>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xdr:nvSpPr>
        <xdr:cNvPr id="293" name="労働費平均値テキスト"/>
        <xdr:cNvSpPr txBox="1"/>
      </xdr:nvSpPr>
      <xdr:spPr>
        <a:xfrm>
          <a:off x="10528300" y="6505575"/>
          <a:ext cx="378460"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xdr:nvSpPr>
        <xdr:cNvPr id="294" name="フローチャート: 判断 293"/>
        <xdr:cNvSpPr/>
      </xdr:nvSpPr>
      <xdr:spPr>
        <a:xfrm>
          <a:off x="104267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148844</xdr:rowOff>
    </xdr:from>
    <xdr:to>
      <xdr:col>50</xdr:col>
      <xdr:colOff>114300</xdr:colOff>
      <xdr:row>37</xdr:row>
      <xdr:rowOff>149987</xdr:rowOff>
    </xdr:to>
    <xdr:cxnSp>
      <xdr:nvCxnSpPr>
        <xdr:cNvPr id="295" name="直線コネクタ 294"/>
        <xdr:cNvCxnSpPr/>
      </xdr:nvCxnSpPr>
      <xdr:spPr>
        <a:xfrm flipV="1">
          <a:off x="8750300" y="64922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xdr:nvSpPr>
        <xdr:cNvPr id="297" name="テキスト ボックス 296"/>
        <xdr:cNvSpPr txBox="1"/>
      </xdr:nvSpPr>
      <xdr:spPr>
        <a:xfrm>
          <a:off x="9449435" y="6605270"/>
          <a:ext cx="3790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12446</xdr:rowOff>
    </xdr:from>
    <xdr:to>
      <xdr:col>45</xdr:col>
      <xdr:colOff>177800</xdr:colOff>
      <xdr:row>37</xdr:row>
      <xdr:rowOff>149987</xdr:rowOff>
    </xdr:to>
    <xdr:cxnSp>
      <xdr:nvCxnSpPr>
        <xdr:cNvPr id="298" name="直線コネクタ 297"/>
        <xdr:cNvCxnSpPr/>
      </xdr:nvCxnSpPr>
      <xdr:spPr>
        <a:xfrm>
          <a:off x="7861300" y="6355715"/>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xdr:nvSpPr>
        <xdr:cNvPr id="300" name="テキスト ボックス 299"/>
        <xdr:cNvSpPr txBox="1"/>
      </xdr:nvSpPr>
      <xdr:spPr>
        <a:xfrm>
          <a:off x="8560435" y="6614795"/>
          <a:ext cx="3790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10160</xdr:rowOff>
    </xdr:from>
    <xdr:to>
      <xdr:col>41</xdr:col>
      <xdr:colOff>50800</xdr:colOff>
      <xdr:row>37</xdr:row>
      <xdr:rowOff>12446</xdr:rowOff>
    </xdr:to>
    <xdr:cxnSp>
      <xdr:nvCxnSpPr>
        <xdr:cNvPr id="301" name="直線コネクタ 300"/>
        <xdr:cNvCxnSpPr/>
      </xdr:nvCxnSpPr>
      <xdr:spPr>
        <a:xfrm>
          <a:off x="6972300" y="63538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xdr:nvSpPr>
        <xdr:cNvPr id="303" name="テキスト ボックス 302"/>
        <xdr:cNvSpPr txBox="1"/>
      </xdr:nvSpPr>
      <xdr:spPr>
        <a:xfrm>
          <a:off x="7671435" y="6591935"/>
          <a:ext cx="3790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xdr:nvSpPr>
        <xdr:cNvPr id="304" name="フローチャート: 判断 303"/>
        <xdr:cNvSpPr/>
      </xdr:nvSpPr>
      <xdr:spPr>
        <a:xfrm>
          <a:off x="692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xdr:nvSpPr>
        <xdr:cNvPr id="305" name="テキスト ボックス 304"/>
        <xdr:cNvSpPr txBox="1"/>
      </xdr:nvSpPr>
      <xdr:spPr>
        <a:xfrm>
          <a:off x="6782435" y="6593205"/>
          <a:ext cx="3790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xdr:nvSpPr>
        <xdr:cNvPr id="306" name="テキスト ボックス 305"/>
        <xdr:cNvSpPr txBox="1"/>
      </xdr:nvSpPr>
      <xdr:spPr>
        <a:xfrm>
          <a:off x="102870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xdr:nvSpPr>
        <xdr:cNvPr id="307" name="テキスト ボックス 306"/>
        <xdr:cNvSpPr txBox="1"/>
      </xdr:nvSpPr>
      <xdr:spPr>
        <a:xfrm>
          <a:off x="9448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xdr:nvSpPr>
        <xdr:cNvPr id="308" name="テキスト ボックス 307"/>
        <xdr:cNvSpPr txBox="1"/>
      </xdr:nvSpPr>
      <xdr:spPr>
        <a:xfrm>
          <a:off x="8559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xdr:nvSpPr>
        <xdr:cNvPr id="309" name="テキスト ボックス 308"/>
        <xdr:cNvSpPr txBox="1"/>
      </xdr:nvSpPr>
      <xdr:spPr>
        <a:xfrm>
          <a:off x="7670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xdr:nvSpPr>
        <xdr:cNvPr id="310" name="テキスト ボックス 309"/>
        <xdr:cNvSpPr txBox="1"/>
      </xdr:nvSpPr>
      <xdr:spPr>
        <a:xfrm>
          <a:off x="6781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114046</xdr:rowOff>
    </xdr:from>
    <xdr:to>
      <xdr:col>55</xdr:col>
      <xdr:colOff>50800</xdr:colOff>
      <xdr:row>38</xdr:row>
      <xdr:rowOff>44196</xdr:rowOff>
    </xdr:to>
    <xdr:sp>
      <xdr:nvSpPr>
        <xdr:cNvPr id="311" name="楕円 310"/>
        <xdr:cNvSpPr/>
      </xdr:nvSpPr>
      <xdr:spPr>
        <a:xfrm>
          <a:off x="104267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136923</xdr:rowOff>
    </xdr:from>
    <xdr:ext cx="378565" cy="259045"/>
    <xdr:sp>
      <xdr:nvSpPr>
        <xdr:cNvPr id="312" name="労働費該当値テキスト"/>
        <xdr:cNvSpPr txBox="1"/>
      </xdr:nvSpPr>
      <xdr:spPr>
        <a:xfrm>
          <a:off x="10528300" y="6308725"/>
          <a:ext cx="37846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98044</xdr:rowOff>
    </xdr:from>
    <xdr:to>
      <xdr:col>50</xdr:col>
      <xdr:colOff>165100</xdr:colOff>
      <xdr:row>38</xdr:row>
      <xdr:rowOff>28194</xdr:rowOff>
    </xdr:to>
    <xdr:sp>
      <xdr:nvSpPr>
        <xdr:cNvPr id="313" name="楕円 312"/>
        <xdr:cNvSpPr/>
      </xdr:nvSpPr>
      <xdr:spPr>
        <a:xfrm>
          <a:off x="958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44721</xdr:rowOff>
    </xdr:from>
    <xdr:ext cx="378565" cy="259045"/>
    <xdr:sp>
      <xdr:nvSpPr>
        <xdr:cNvPr id="314" name="テキスト ボックス 313"/>
        <xdr:cNvSpPr txBox="1"/>
      </xdr:nvSpPr>
      <xdr:spPr>
        <a:xfrm>
          <a:off x="9449435" y="6216650"/>
          <a:ext cx="3790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99187</xdr:rowOff>
    </xdr:from>
    <xdr:to>
      <xdr:col>46</xdr:col>
      <xdr:colOff>38100</xdr:colOff>
      <xdr:row>38</xdr:row>
      <xdr:rowOff>29337</xdr:rowOff>
    </xdr:to>
    <xdr:sp>
      <xdr:nvSpPr>
        <xdr:cNvPr id="315" name="楕円 314"/>
        <xdr:cNvSpPr/>
      </xdr:nvSpPr>
      <xdr:spPr>
        <a:xfrm>
          <a:off x="8699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45864</xdr:rowOff>
    </xdr:from>
    <xdr:ext cx="378565" cy="259045"/>
    <xdr:sp>
      <xdr:nvSpPr>
        <xdr:cNvPr id="316" name="テキスト ボックス 315"/>
        <xdr:cNvSpPr txBox="1"/>
      </xdr:nvSpPr>
      <xdr:spPr>
        <a:xfrm>
          <a:off x="8560435" y="6217920"/>
          <a:ext cx="3790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133096</xdr:rowOff>
    </xdr:from>
    <xdr:to>
      <xdr:col>41</xdr:col>
      <xdr:colOff>101600</xdr:colOff>
      <xdr:row>37</xdr:row>
      <xdr:rowOff>63246</xdr:rowOff>
    </xdr:to>
    <xdr:sp>
      <xdr:nvSpPr>
        <xdr:cNvPr id="317" name="楕円 316"/>
        <xdr:cNvSpPr/>
      </xdr:nvSpPr>
      <xdr:spPr>
        <a:xfrm>
          <a:off x="7810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79773</xdr:rowOff>
    </xdr:from>
    <xdr:ext cx="378565" cy="259045"/>
    <xdr:sp>
      <xdr:nvSpPr>
        <xdr:cNvPr id="318" name="テキスト ボックス 317"/>
        <xdr:cNvSpPr txBox="1"/>
      </xdr:nvSpPr>
      <xdr:spPr>
        <a:xfrm>
          <a:off x="7671435" y="6080125"/>
          <a:ext cx="3790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130810</xdr:rowOff>
    </xdr:from>
    <xdr:to>
      <xdr:col>36</xdr:col>
      <xdr:colOff>165100</xdr:colOff>
      <xdr:row>37</xdr:row>
      <xdr:rowOff>60960</xdr:rowOff>
    </xdr:to>
    <xdr:sp>
      <xdr:nvSpPr>
        <xdr:cNvPr id="319" name="楕円 318"/>
        <xdr:cNvSpPr/>
      </xdr:nvSpPr>
      <xdr:spPr>
        <a:xfrm>
          <a:off x="6921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77487</xdr:rowOff>
    </xdr:from>
    <xdr:ext cx="378565" cy="259045"/>
    <xdr:sp>
      <xdr:nvSpPr>
        <xdr:cNvPr id="320" name="テキスト ボックス 319"/>
        <xdr:cNvSpPr txBox="1"/>
      </xdr:nvSpPr>
      <xdr:spPr>
        <a:xfrm>
          <a:off x="6782435" y="6078220"/>
          <a:ext cx="3790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45</xdr:row>
      <xdr:rowOff>57150</xdr:rowOff>
    </xdr:from>
    <xdr:to>
      <xdr:col>43</xdr:col>
      <xdr:colOff>63500</xdr:colOff>
      <xdr:row>46</xdr:row>
      <xdr:rowOff>139700</xdr:rowOff>
    </xdr:to>
    <xdr:sp>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46</xdr:row>
      <xdr:rowOff>88900</xdr:rowOff>
    </xdr:from>
    <xdr:to>
      <xdr:col>43</xdr:col>
      <xdr:colOff>63500</xdr:colOff>
      <xdr:row>48</xdr:row>
      <xdr:rowOff>0</xdr:rowOff>
    </xdr:to>
    <xdr:sp>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46</xdr:row>
      <xdr:rowOff>88900</xdr:rowOff>
    </xdr:from>
    <xdr:to>
      <xdr:col>48</xdr:col>
      <xdr:colOff>127000</xdr:colOff>
      <xdr:row>48</xdr:row>
      <xdr:rowOff>0</xdr:rowOff>
    </xdr:to>
    <xdr:sp>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46</xdr:row>
      <xdr:rowOff>88900</xdr:rowOff>
    </xdr:from>
    <xdr:to>
      <xdr:col>54</xdr:col>
      <xdr:colOff>127000</xdr:colOff>
      <xdr:row>48</xdr:row>
      <xdr:rowOff>0</xdr:rowOff>
    </xdr:to>
    <xdr:sp>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xdr:nvSpPr>
        <xdr:cNvPr id="329" name="テキスト ボックス 328"/>
        <xdr:cNvSpPr txBox="1"/>
      </xdr:nvSpPr>
      <xdr:spPr>
        <a:xfrm>
          <a:off x="6565900" y="8064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xdr:nvSpPr>
        <xdr:cNvPr id="332" name="テキスト ボックス 331"/>
        <xdr:cNvSpPr txBox="1"/>
      </xdr:nvSpPr>
      <xdr:spPr>
        <a:xfrm>
          <a:off x="6355080" y="10017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xdr:nvSpPr>
        <xdr:cNvPr id="334" name="テキスト ボックス 333"/>
        <xdr:cNvSpPr txBox="1"/>
      </xdr:nvSpPr>
      <xdr:spPr>
        <a:xfrm>
          <a:off x="6072505" y="9636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xdr:nvSpPr>
        <xdr:cNvPr id="336" name="テキスト ボックス 335"/>
        <xdr:cNvSpPr txBox="1"/>
      </xdr:nvSpPr>
      <xdr:spPr>
        <a:xfrm>
          <a:off x="6072505" y="9255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xdr:nvSpPr>
        <xdr:cNvPr id="338" name="テキスト ボックス 337"/>
        <xdr:cNvSpPr txBox="1"/>
      </xdr:nvSpPr>
      <xdr:spPr>
        <a:xfrm>
          <a:off x="6072505" y="8874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xdr:nvSpPr>
        <xdr:cNvPr id="340" name="テキスト ボックス 339"/>
        <xdr:cNvSpPr txBox="1"/>
      </xdr:nvSpPr>
      <xdr:spPr>
        <a:xfrm>
          <a:off x="6072505" y="8493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xdr:nvSpPr>
        <xdr:cNvPr id="342" name="テキスト ボックス 341"/>
        <xdr:cNvSpPr txBox="1"/>
      </xdr:nvSpPr>
      <xdr:spPr>
        <a:xfrm>
          <a:off x="6008370" y="8112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xdr:nvCxnSpPr>
        <xdr:cNvPr id="344" name="直線コネクタ 343"/>
        <xdr:cNvCxnSpPr/>
      </xdr:nvCxnSpPr>
      <xdr:spPr>
        <a:xfrm flipV="1">
          <a:off x="10475595" y="8777605"/>
          <a:ext cx="1270" cy="1372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xdr:nvSpPr>
        <xdr:cNvPr id="345" name="農林水産業費最小値テキスト"/>
        <xdr:cNvSpPr txBox="1"/>
      </xdr:nvSpPr>
      <xdr:spPr>
        <a:xfrm>
          <a:off x="10528300" y="10153650"/>
          <a:ext cx="37846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xdr:nvCxnSpPr>
        <xdr:cNvPr id="346" name="直線コネクタ 345"/>
        <xdr:cNvCxnSpPr/>
      </xdr:nvCxnSpPr>
      <xdr:spPr>
        <a:xfrm>
          <a:off x="10388600" y="1014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xdr:nvSpPr>
        <xdr:cNvPr id="347" name="農林水産業費最大値テキスト"/>
        <xdr:cNvSpPr txBox="1"/>
      </xdr:nvSpPr>
      <xdr:spPr>
        <a:xfrm>
          <a:off x="10528300" y="855281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xdr:nvCxnSpPr>
        <xdr:cNvPr id="348" name="直線コネクタ 347"/>
        <xdr:cNvCxnSpPr/>
      </xdr:nvCxnSpPr>
      <xdr:spPr>
        <a:xfrm>
          <a:off x="10388600" y="8777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169304</xdr:rowOff>
    </xdr:from>
    <xdr:to>
      <xdr:col>55</xdr:col>
      <xdr:colOff>0</xdr:colOff>
      <xdr:row>58</xdr:row>
      <xdr:rowOff>12656</xdr:rowOff>
    </xdr:to>
    <xdr:cxnSp>
      <xdr:nvCxnSpPr>
        <xdr:cNvPr id="349" name="直線コネクタ 348"/>
        <xdr:cNvCxnSpPr/>
      </xdr:nvCxnSpPr>
      <xdr:spPr>
        <a:xfrm flipV="1">
          <a:off x="9639300" y="9770110"/>
          <a:ext cx="838200" cy="1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xdr:nvSpPr>
        <xdr:cNvPr id="350" name="農林水産業費平均値テキスト"/>
        <xdr:cNvSpPr txBox="1"/>
      </xdr:nvSpPr>
      <xdr:spPr>
        <a:xfrm>
          <a:off x="10528300" y="9885045"/>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xdr:nvSpPr>
        <xdr:cNvPr id="351" name="フローチャート: 判断 350"/>
        <xdr:cNvSpPr/>
      </xdr:nvSpPr>
      <xdr:spPr>
        <a:xfrm>
          <a:off x="104267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12656</xdr:rowOff>
    </xdr:from>
    <xdr:to>
      <xdr:col>50</xdr:col>
      <xdr:colOff>114300</xdr:colOff>
      <xdr:row>58</xdr:row>
      <xdr:rowOff>73806</xdr:rowOff>
    </xdr:to>
    <xdr:cxnSp>
      <xdr:nvCxnSpPr>
        <xdr:cNvPr id="352" name="直線コネクタ 351"/>
        <xdr:cNvCxnSpPr/>
      </xdr:nvCxnSpPr>
      <xdr:spPr>
        <a:xfrm flipV="1">
          <a:off x="8750300" y="9956165"/>
          <a:ext cx="8890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xdr:nvSpPr>
        <xdr:cNvPr id="353" name="フローチャート: 判断 352"/>
        <xdr:cNvSpPr/>
      </xdr:nvSpPr>
      <xdr:spPr>
        <a:xfrm>
          <a:off x="9588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xdr:nvSpPr>
        <xdr:cNvPr id="354" name="テキスト ボックス 353"/>
        <xdr:cNvSpPr txBox="1"/>
      </xdr:nvSpPr>
      <xdr:spPr>
        <a:xfrm>
          <a:off x="9371965" y="1000760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73806</xdr:rowOff>
    </xdr:from>
    <xdr:to>
      <xdr:col>45</xdr:col>
      <xdr:colOff>177800</xdr:colOff>
      <xdr:row>58</xdr:row>
      <xdr:rowOff>106629</xdr:rowOff>
    </xdr:to>
    <xdr:cxnSp>
      <xdr:nvCxnSpPr>
        <xdr:cNvPr id="355" name="直線コネクタ 354"/>
        <xdr:cNvCxnSpPr/>
      </xdr:nvCxnSpPr>
      <xdr:spPr>
        <a:xfrm flipV="1">
          <a:off x="7861300" y="100177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xdr:nvSpPr>
        <xdr:cNvPr id="356" name="フローチャート: 判断 355"/>
        <xdr:cNvSpPr/>
      </xdr:nvSpPr>
      <xdr:spPr>
        <a:xfrm>
          <a:off x="86995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xdr:nvSpPr>
        <xdr:cNvPr id="357" name="テキスト ボックス 356"/>
        <xdr:cNvSpPr txBox="1"/>
      </xdr:nvSpPr>
      <xdr:spPr>
        <a:xfrm>
          <a:off x="8482965" y="966597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161874</xdr:rowOff>
    </xdr:from>
    <xdr:to>
      <xdr:col>41</xdr:col>
      <xdr:colOff>50800</xdr:colOff>
      <xdr:row>58</xdr:row>
      <xdr:rowOff>106629</xdr:rowOff>
    </xdr:to>
    <xdr:cxnSp>
      <xdr:nvCxnSpPr>
        <xdr:cNvPr id="358" name="直線コネクタ 357"/>
        <xdr:cNvCxnSpPr/>
      </xdr:nvCxnSpPr>
      <xdr:spPr>
        <a:xfrm>
          <a:off x="6972300" y="993394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xdr:nvSpPr>
        <xdr:cNvPr id="359" name="フローチャート: 判断 358"/>
        <xdr:cNvSpPr/>
      </xdr:nvSpPr>
      <xdr:spPr>
        <a:xfrm>
          <a:off x="7810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xdr:nvSpPr>
        <xdr:cNvPr id="360" name="テキスト ボックス 359"/>
        <xdr:cNvSpPr txBox="1"/>
      </xdr:nvSpPr>
      <xdr:spPr>
        <a:xfrm>
          <a:off x="7593965" y="96754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xdr:nvSpPr>
        <xdr:cNvPr id="361" name="フローチャート: 判断 360"/>
        <xdr:cNvSpPr/>
      </xdr:nvSpPr>
      <xdr:spPr>
        <a:xfrm>
          <a:off x="6921500" y="990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xdr:nvSpPr>
        <xdr:cNvPr id="362" name="テキスト ボックス 361"/>
        <xdr:cNvSpPr txBox="1"/>
      </xdr:nvSpPr>
      <xdr:spPr>
        <a:xfrm>
          <a:off x="6704965" y="999807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xdr:nvSpPr>
        <xdr:cNvPr id="363" name="テキスト ボックス 362"/>
        <xdr:cNvSpPr txBox="1"/>
      </xdr:nvSpPr>
      <xdr:spPr>
        <a:xfrm>
          <a:off x="102870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xdr:nvSpPr>
        <xdr:cNvPr id="364" name="テキスト ボックス 363"/>
        <xdr:cNvSpPr txBox="1"/>
      </xdr:nvSpPr>
      <xdr:spPr>
        <a:xfrm>
          <a:off x="9448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xdr:nvSpPr>
        <xdr:cNvPr id="365" name="テキスト ボックス 364"/>
        <xdr:cNvSpPr txBox="1"/>
      </xdr:nvSpPr>
      <xdr:spPr>
        <a:xfrm>
          <a:off x="8559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xdr:nvSpPr>
        <xdr:cNvPr id="366" name="テキスト ボックス 365"/>
        <xdr:cNvSpPr txBox="1"/>
      </xdr:nvSpPr>
      <xdr:spPr>
        <a:xfrm>
          <a:off x="7670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xdr:nvSpPr>
        <xdr:cNvPr id="367" name="テキスト ボックス 366"/>
        <xdr:cNvSpPr txBox="1"/>
      </xdr:nvSpPr>
      <xdr:spPr>
        <a:xfrm>
          <a:off x="6781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118504</xdr:rowOff>
    </xdr:from>
    <xdr:to>
      <xdr:col>55</xdr:col>
      <xdr:colOff>50800</xdr:colOff>
      <xdr:row>57</xdr:row>
      <xdr:rowOff>48654</xdr:rowOff>
    </xdr:to>
    <xdr:sp>
      <xdr:nvSpPr>
        <xdr:cNvPr id="368" name="楕円 367"/>
        <xdr:cNvSpPr/>
      </xdr:nvSpPr>
      <xdr:spPr>
        <a:xfrm>
          <a:off x="10426700"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141381</xdr:rowOff>
    </xdr:from>
    <xdr:ext cx="534377" cy="259045"/>
    <xdr:sp>
      <xdr:nvSpPr>
        <xdr:cNvPr id="369" name="農林水産業費該当値テキスト"/>
        <xdr:cNvSpPr txBox="1"/>
      </xdr:nvSpPr>
      <xdr:spPr>
        <a:xfrm>
          <a:off x="10528300" y="957072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133306</xdr:rowOff>
    </xdr:from>
    <xdr:to>
      <xdr:col>50</xdr:col>
      <xdr:colOff>165100</xdr:colOff>
      <xdr:row>58</xdr:row>
      <xdr:rowOff>63456</xdr:rowOff>
    </xdr:to>
    <xdr:sp>
      <xdr:nvSpPr>
        <xdr:cNvPr id="370" name="楕円 369"/>
        <xdr:cNvSpPr/>
      </xdr:nvSpPr>
      <xdr:spPr>
        <a:xfrm>
          <a:off x="9588500" y="99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79983</xdr:rowOff>
    </xdr:from>
    <xdr:ext cx="534377" cy="259045"/>
    <xdr:sp>
      <xdr:nvSpPr>
        <xdr:cNvPr id="371" name="テキスト ボックス 370"/>
        <xdr:cNvSpPr txBox="1"/>
      </xdr:nvSpPr>
      <xdr:spPr>
        <a:xfrm>
          <a:off x="9371965" y="968057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23006</xdr:rowOff>
    </xdr:from>
    <xdr:to>
      <xdr:col>46</xdr:col>
      <xdr:colOff>38100</xdr:colOff>
      <xdr:row>58</xdr:row>
      <xdr:rowOff>124606</xdr:rowOff>
    </xdr:to>
    <xdr:sp>
      <xdr:nvSpPr>
        <xdr:cNvPr id="372" name="楕円 371"/>
        <xdr:cNvSpPr/>
      </xdr:nvSpPr>
      <xdr:spPr>
        <a:xfrm>
          <a:off x="86995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115733</xdr:rowOff>
    </xdr:from>
    <xdr:ext cx="469744" cy="259045"/>
    <xdr:sp>
      <xdr:nvSpPr>
        <xdr:cNvPr id="373" name="テキスト ボックス 372"/>
        <xdr:cNvSpPr txBox="1"/>
      </xdr:nvSpPr>
      <xdr:spPr>
        <a:xfrm>
          <a:off x="8515350" y="1005967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55829</xdr:rowOff>
    </xdr:from>
    <xdr:to>
      <xdr:col>41</xdr:col>
      <xdr:colOff>101600</xdr:colOff>
      <xdr:row>58</xdr:row>
      <xdr:rowOff>157429</xdr:rowOff>
    </xdr:to>
    <xdr:sp>
      <xdr:nvSpPr>
        <xdr:cNvPr id="374" name="楕円 373"/>
        <xdr:cNvSpPr/>
      </xdr:nvSpPr>
      <xdr:spPr>
        <a:xfrm>
          <a:off x="78105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148556</xdr:rowOff>
    </xdr:from>
    <xdr:ext cx="469744" cy="259045"/>
    <xdr:sp>
      <xdr:nvSpPr>
        <xdr:cNvPr id="375" name="テキスト ボックス 374"/>
        <xdr:cNvSpPr txBox="1"/>
      </xdr:nvSpPr>
      <xdr:spPr>
        <a:xfrm>
          <a:off x="7626350" y="1009205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111074</xdr:rowOff>
    </xdr:from>
    <xdr:to>
      <xdr:col>36</xdr:col>
      <xdr:colOff>165100</xdr:colOff>
      <xdr:row>58</xdr:row>
      <xdr:rowOff>41224</xdr:rowOff>
    </xdr:to>
    <xdr:sp>
      <xdr:nvSpPr>
        <xdr:cNvPr id="376" name="楕円 375"/>
        <xdr:cNvSpPr/>
      </xdr:nvSpPr>
      <xdr:spPr>
        <a:xfrm>
          <a:off x="69215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57751</xdr:rowOff>
    </xdr:from>
    <xdr:ext cx="534377" cy="259045"/>
    <xdr:sp>
      <xdr:nvSpPr>
        <xdr:cNvPr id="377" name="テキスト ボックス 376"/>
        <xdr:cNvSpPr txBox="1"/>
      </xdr:nvSpPr>
      <xdr:spPr>
        <a:xfrm>
          <a:off x="6704965" y="965835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65</xdr:row>
      <xdr:rowOff>57150</xdr:rowOff>
    </xdr:from>
    <xdr:to>
      <xdr:col>43</xdr:col>
      <xdr:colOff>63500</xdr:colOff>
      <xdr:row>66</xdr:row>
      <xdr:rowOff>139700</xdr:rowOff>
    </xdr:to>
    <xdr:sp>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66</xdr:row>
      <xdr:rowOff>88900</xdr:rowOff>
    </xdr:from>
    <xdr:to>
      <xdr:col>43</xdr:col>
      <xdr:colOff>63500</xdr:colOff>
      <xdr:row>68</xdr:row>
      <xdr:rowOff>0</xdr:rowOff>
    </xdr:to>
    <xdr:sp>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66</xdr:row>
      <xdr:rowOff>88900</xdr:rowOff>
    </xdr:from>
    <xdr:to>
      <xdr:col>48</xdr:col>
      <xdr:colOff>127000</xdr:colOff>
      <xdr:row>68</xdr:row>
      <xdr:rowOff>0</xdr:rowOff>
    </xdr:to>
    <xdr:sp>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66</xdr:row>
      <xdr:rowOff>88900</xdr:rowOff>
    </xdr:from>
    <xdr:to>
      <xdr:col>54</xdr:col>
      <xdr:colOff>127000</xdr:colOff>
      <xdr:row>68</xdr:row>
      <xdr:rowOff>0</xdr:rowOff>
    </xdr:to>
    <xdr:sp>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xdr:nvSpPr>
        <xdr:cNvPr id="386" name="テキスト ボックス 385"/>
        <xdr:cNvSpPr txBox="1"/>
      </xdr:nvSpPr>
      <xdr:spPr>
        <a:xfrm>
          <a:off x="6565900" y="11493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xdr:nvSpPr>
        <xdr:cNvPr id="389" name="テキスト ボックス 388"/>
        <xdr:cNvSpPr txBox="1"/>
      </xdr:nvSpPr>
      <xdr:spPr>
        <a:xfrm>
          <a:off x="6355080" y="13446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xdr:nvSpPr>
        <xdr:cNvPr id="391" name="テキスト ボックス 390"/>
        <xdr:cNvSpPr txBox="1"/>
      </xdr:nvSpPr>
      <xdr:spPr>
        <a:xfrm>
          <a:off x="6072505" y="13065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xdr:nvSpPr>
        <xdr:cNvPr id="393" name="テキスト ボックス 392"/>
        <xdr:cNvSpPr txBox="1"/>
      </xdr:nvSpPr>
      <xdr:spPr>
        <a:xfrm>
          <a:off x="6072505" y="12684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xdr:nvSpPr>
        <xdr:cNvPr id="395" name="テキスト ボックス 394"/>
        <xdr:cNvSpPr txBox="1"/>
      </xdr:nvSpPr>
      <xdr:spPr>
        <a:xfrm>
          <a:off x="6072505" y="12303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xdr:nvSpPr>
        <xdr:cNvPr id="397" name="テキスト ボックス 396"/>
        <xdr:cNvSpPr txBox="1"/>
      </xdr:nvSpPr>
      <xdr:spPr>
        <a:xfrm>
          <a:off x="6072505" y="11922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xdr:nvSpPr>
        <xdr:cNvPr id="399" name="テキスト ボックス 398"/>
        <xdr:cNvSpPr txBox="1"/>
      </xdr:nvSpPr>
      <xdr:spPr>
        <a:xfrm>
          <a:off x="6008370" y="11541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xdr:nvCxnSpPr>
        <xdr:cNvPr id="401" name="直線コネクタ 400"/>
        <xdr:cNvCxnSpPr/>
      </xdr:nvCxnSpPr>
      <xdr:spPr>
        <a:xfrm flipV="1">
          <a:off x="10475595" y="12273280"/>
          <a:ext cx="1270" cy="12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xdr:nvSpPr>
        <xdr:cNvPr id="402" name="商工費最小値テキスト"/>
        <xdr:cNvSpPr txBox="1"/>
      </xdr:nvSpPr>
      <xdr:spPr>
        <a:xfrm>
          <a:off x="10528300" y="1354836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xdr:nvCxnSpPr>
        <xdr:cNvPr id="403" name="直線コネクタ 402"/>
        <xdr:cNvCxnSpPr/>
      </xdr:nvCxnSpPr>
      <xdr:spPr>
        <a:xfrm>
          <a:off x="10388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xdr:nvSpPr>
        <xdr:cNvPr id="404" name="商工費最大値テキスト"/>
        <xdr:cNvSpPr txBox="1"/>
      </xdr:nvSpPr>
      <xdr:spPr>
        <a:xfrm>
          <a:off x="10528300" y="1204849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xdr:nvCxnSpPr>
        <xdr:cNvPr id="405" name="直線コネクタ 404"/>
        <xdr:cNvCxnSpPr/>
      </xdr:nvCxnSpPr>
      <xdr:spPr>
        <a:xfrm>
          <a:off x="10388600" y="1227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108059</xdr:rowOff>
    </xdr:from>
    <xdr:to>
      <xdr:col>55</xdr:col>
      <xdr:colOff>0</xdr:colOff>
      <xdr:row>79</xdr:row>
      <xdr:rowOff>23724</xdr:rowOff>
    </xdr:to>
    <xdr:cxnSp>
      <xdr:nvCxnSpPr>
        <xdr:cNvPr id="406" name="直線コネクタ 405"/>
        <xdr:cNvCxnSpPr/>
      </xdr:nvCxnSpPr>
      <xdr:spPr>
        <a:xfrm flipV="1">
          <a:off x="9639300" y="13481050"/>
          <a:ext cx="8382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xdr:nvSpPr>
        <xdr:cNvPr id="407" name="商工費平均値テキスト"/>
        <xdr:cNvSpPr txBox="1"/>
      </xdr:nvSpPr>
      <xdr:spPr>
        <a:xfrm>
          <a:off x="10528300" y="13176250"/>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xdr:nvSpPr>
        <xdr:cNvPr id="408" name="フローチャート: 判断 407"/>
        <xdr:cNvSpPr/>
      </xdr:nvSpPr>
      <xdr:spPr>
        <a:xfrm>
          <a:off x="104267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23724</xdr:rowOff>
    </xdr:from>
    <xdr:to>
      <xdr:col>50</xdr:col>
      <xdr:colOff>114300</xdr:colOff>
      <xdr:row>79</xdr:row>
      <xdr:rowOff>25285</xdr:rowOff>
    </xdr:to>
    <xdr:cxnSp>
      <xdr:nvCxnSpPr>
        <xdr:cNvPr id="409" name="直線コネクタ 408"/>
        <xdr:cNvCxnSpPr/>
      </xdr:nvCxnSpPr>
      <xdr:spPr>
        <a:xfrm flipV="1">
          <a:off x="8750300" y="13568045"/>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xdr:nvSpPr>
        <xdr:cNvPr id="410" name="フローチャート: 判断 409"/>
        <xdr:cNvSpPr/>
      </xdr:nvSpPr>
      <xdr:spPr>
        <a:xfrm>
          <a:off x="9588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xdr:nvSpPr>
        <xdr:cNvPr id="411" name="テキスト ボックス 410"/>
        <xdr:cNvSpPr txBox="1"/>
      </xdr:nvSpPr>
      <xdr:spPr>
        <a:xfrm>
          <a:off x="9404350" y="1318260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23971</xdr:rowOff>
    </xdr:from>
    <xdr:to>
      <xdr:col>45</xdr:col>
      <xdr:colOff>177800</xdr:colOff>
      <xdr:row>79</xdr:row>
      <xdr:rowOff>25285</xdr:rowOff>
    </xdr:to>
    <xdr:cxnSp>
      <xdr:nvCxnSpPr>
        <xdr:cNvPr id="412" name="直線コネクタ 411"/>
        <xdr:cNvCxnSpPr/>
      </xdr:nvCxnSpPr>
      <xdr:spPr>
        <a:xfrm>
          <a:off x="7861300" y="13568045"/>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xdr:nvSpPr>
        <xdr:cNvPr id="413" name="フローチャート: 判断 412"/>
        <xdr:cNvSpPr/>
      </xdr:nvSpPr>
      <xdr:spPr>
        <a:xfrm>
          <a:off x="86995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xdr:nvSpPr>
        <xdr:cNvPr id="414" name="テキスト ボックス 413"/>
        <xdr:cNvSpPr txBox="1"/>
      </xdr:nvSpPr>
      <xdr:spPr>
        <a:xfrm>
          <a:off x="8515350" y="1318450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8159</xdr:rowOff>
    </xdr:from>
    <xdr:to>
      <xdr:col>41</xdr:col>
      <xdr:colOff>50800</xdr:colOff>
      <xdr:row>79</xdr:row>
      <xdr:rowOff>23971</xdr:rowOff>
    </xdr:to>
    <xdr:cxnSp>
      <xdr:nvCxnSpPr>
        <xdr:cNvPr id="415" name="直線コネクタ 414"/>
        <xdr:cNvCxnSpPr/>
      </xdr:nvCxnSpPr>
      <xdr:spPr>
        <a:xfrm>
          <a:off x="6972300" y="13552170"/>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xdr:nvSpPr>
        <xdr:cNvPr id="416" name="フローチャート: 判断 415"/>
        <xdr:cNvSpPr/>
      </xdr:nvSpPr>
      <xdr:spPr>
        <a:xfrm>
          <a:off x="7810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xdr:nvSpPr>
        <xdr:cNvPr id="417" name="テキスト ボックス 416"/>
        <xdr:cNvSpPr txBox="1"/>
      </xdr:nvSpPr>
      <xdr:spPr>
        <a:xfrm>
          <a:off x="7626350" y="1319657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xdr:nvSpPr>
        <xdr:cNvPr id="418" name="フローチャート: 判断 417"/>
        <xdr:cNvSpPr/>
      </xdr:nvSpPr>
      <xdr:spPr>
        <a:xfrm>
          <a:off x="6921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xdr:nvSpPr>
        <xdr:cNvPr id="419" name="テキスト ボックス 418"/>
        <xdr:cNvSpPr txBox="1"/>
      </xdr:nvSpPr>
      <xdr:spPr>
        <a:xfrm>
          <a:off x="6737350" y="1319657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xdr:nvSpPr>
        <xdr:cNvPr id="420" name="テキスト ボックス 419"/>
        <xdr:cNvSpPr txBox="1"/>
      </xdr:nvSpPr>
      <xdr:spPr>
        <a:xfrm>
          <a:off x="102870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xdr:nvSpPr>
        <xdr:cNvPr id="421" name="テキスト ボックス 420"/>
        <xdr:cNvSpPr txBox="1"/>
      </xdr:nvSpPr>
      <xdr:spPr>
        <a:xfrm>
          <a:off x="9448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xdr:nvSpPr>
        <xdr:cNvPr id="422" name="テキスト ボックス 421"/>
        <xdr:cNvSpPr txBox="1"/>
      </xdr:nvSpPr>
      <xdr:spPr>
        <a:xfrm>
          <a:off x="8559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xdr:nvSpPr>
        <xdr:cNvPr id="423" name="テキスト ボックス 422"/>
        <xdr:cNvSpPr txBox="1"/>
      </xdr:nvSpPr>
      <xdr:spPr>
        <a:xfrm>
          <a:off x="7670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xdr:nvSpPr>
        <xdr:cNvPr id="424" name="テキスト ボックス 423"/>
        <xdr:cNvSpPr txBox="1"/>
      </xdr:nvSpPr>
      <xdr:spPr>
        <a:xfrm>
          <a:off x="6781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57259</xdr:rowOff>
    </xdr:from>
    <xdr:to>
      <xdr:col>55</xdr:col>
      <xdr:colOff>50800</xdr:colOff>
      <xdr:row>78</xdr:row>
      <xdr:rowOff>158859</xdr:rowOff>
    </xdr:to>
    <xdr:sp>
      <xdr:nvSpPr>
        <xdr:cNvPr id="425" name="楕円 424"/>
        <xdr:cNvSpPr/>
      </xdr:nvSpPr>
      <xdr:spPr>
        <a:xfrm>
          <a:off x="104267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143636</xdr:rowOff>
    </xdr:from>
    <xdr:ext cx="469744" cy="259045"/>
    <xdr:sp>
      <xdr:nvSpPr>
        <xdr:cNvPr id="426" name="商工費該当値テキスト"/>
        <xdr:cNvSpPr txBox="1"/>
      </xdr:nvSpPr>
      <xdr:spPr>
        <a:xfrm>
          <a:off x="10528300" y="1334516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144374</xdr:rowOff>
    </xdr:from>
    <xdr:to>
      <xdr:col>50</xdr:col>
      <xdr:colOff>165100</xdr:colOff>
      <xdr:row>79</xdr:row>
      <xdr:rowOff>74524</xdr:rowOff>
    </xdr:to>
    <xdr:sp>
      <xdr:nvSpPr>
        <xdr:cNvPr id="427" name="楕円 426"/>
        <xdr:cNvSpPr/>
      </xdr:nvSpPr>
      <xdr:spPr>
        <a:xfrm>
          <a:off x="9588500" y="135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65651</xdr:rowOff>
    </xdr:from>
    <xdr:ext cx="469744" cy="259045"/>
    <xdr:sp>
      <xdr:nvSpPr>
        <xdr:cNvPr id="428" name="テキスト ボックス 427"/>
        <xdr:cNvSpPr txBox="1"/>
      </xdr:nvSpPr>
      <xdr:spPr>
        <a:xfrm>
          <a:off x="9404350" y="1360995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145935</xdr:rowOff>
    </xdr:from>
    <xdr:to>
      <xdr:col>46</xdr:col>
      <xdr:colOff>38100</xdr:colOff>
      <xdr:row>79</xdr:row>
      <xdr:rowOff>76085</xdr:rowOff>
    </xdr:to>
    <xdr:sp>
      <xdr:nvSpPr>
        <xdr:cNvPr id="429" name="楕円 428"/>
        <xdr:cNvSpPr/>
      </xdr:nvSpPr>
      <xdr:spPr>
        <a:xfrm>
          <a:off x="8699500" y="135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67212</xdr:rowOff>
    </xdr:from>
    <xdr:ext cx="469744" cy="259045"/>
    <xdr:sp>
      <xdr:nvSpPr>
        <xdr:cNvPr id="430" name="テキスト ボックス 429"/>
        <xdr:cNvSpPr txBox="1"/>
      </xdr:nvSpPr>
      <xdr:spPr>
        <a:xfrm>
          <a:off x="8515350" y="1361122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144621</xdr:rowOff>
    </xdr:from>
    <xdr:to>
      <xdr:col>41</xdr:col>
      <xdr:colOff>101600</xdr:colOff>
      <xdr:row>79</xdr:row>
      <xdr:rowOff>74771</xdr:rowOff>
    </xdr:to>
    <xdr:sp>
      <xdr:nvSpPr>
        <xdr:cNvPr id="431" name="楕円 430"/>
        <xdr:cNvSpPr/>
      </xdr:nvSpPr>
      <xdr:spPr>
        <a:xfrm>
          <a:off x="7810500" y="135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65898</xdr:rowOff>
    </xdr:from>
    <xdr:ext cx="469744" cy="259045"/>
    <xdr:sp>
      <xdr:nvSpPr>
        <xdr:cNvPr id="432" name="テキスト ボックス 431"/>
        <xdr:cNvSpPr txBox="1"/>
      </xdr:nvSpPr>
      <xdr:spPr>
        <a:xfrm>
          <a:off x="7626350" y="1360995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128809</xdr:rowOff>
    </xdr:from>
    <xdr:to>
      <xdr:col>36</xdr:col>
      <xdr:colOff>165100</xdr:colOff>
      <xdr:row>79</xdr:row>
      <xdr:rowOff>58959</xdr:rowOff>
    </xdr:to>
    <xdr:sp>
      <xdr:nvSpPr>
        <xdr:cNvPr id="433" name="楕円 432"/>
        <xdr:cNvSpPr/>
      </xdr:nvSpPr>
      <xdr:spPr>
        <a:xfrm>
          <a:off x="6921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50086</xdr:rowOff>
    </xdr:from>
    <xdr:ext cx="469744" cy="259045"/>
    <xdr:sp>
      <xdr:nvSpPr>
        <xdr:cNvPr id="434" name="テキスト ボックス 433"/>
        <xdr:cNvSpPr txBox="1"/>
      </xdr:nvSpPr>
      <xdr:spPr>
        <a:xfrm>
          <a:off x="6737350" y="1359408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85</xdr:row>
      <xdr:rowOff>57150</xdr:rowOff>
    </xdr:from>
    <xdr:to>
      <xdr:col>43</xdr:col>
      <xdr:colOff>63500</xdr:colOff>
      <xdr:row>86</xdr:row>
      <xdr:rowOff>139700</xdr:rowOff>
    </xdr:to>
    <xdr:sp>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63500</xdr:colOff>
      <xdr:row>86</xdr:row>
      <xdr:rowOff>88900</xdr:rowOff>
    </xdr:from>
    <xdr:to>
      <xdr:col>43</xdr:col>
      <xdr:colOff>63500</xdr:colOff>
      <xdr:row>88</xdr:row>
      <xdr:rowOff>0</xdr:rowOff>
    </xdr:to>
    <xdr:sp>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86</xdr:row>
      <xdr:rowOff>88900</xdr:rowOff>
    </xdr:from>
    <xdr:to>
      <xdr:col>48</xdr:col>
      <xdr:colOff>127000</xdr:colOff>
      <xdr:row>88</xdr:row>
      <xdr:rowOff>0</xdr:rowOff>
    </xdr:to>
    <xdr:sp>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86</xdr:row>
      <xdr:rowOff>88900</xdr:rowOff>
    </xdr:from>
    <xdr:to>
      <xdr:col>54</xdr:col>
      <xdr:colOff>127000</xdr:colOff>
      <xdr:row>88</xdr:row>
      <xdr:rowOff>0</xdr:rowOff>
    </xdr:to>
    <xdr:sp>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xdr:nvSpPr>
        <xdr:cNvPr id="443" name="テキスト ボックス 442"/>
        <xdr:cNvSpPr txBox="1"/>
      </xdr:nvSpPr>
      <xdr:spPr>
        <a:xfrm>
          <a:off x="6565900" y="14922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xdr:nvCxnSpPr>
        <xdr:cNvPr id="445" name="直線コネクタ 444"/>
        <xdr:cNvCxnSpPr/>
      </xdr:nvCxnSpPr>
      <xdr:spPr>
        <a:xfrm>
          <a:off x="6604000" y="17071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xdr:nvSpPr>
        <xdr:cNvPr id="446" name="テキスト ボックス 445"/>
        <xdr:cNvSpPr txBox="1"/>
      </xdr:nvSpPr>
      <xdr:spPr>
        <a:xfrm>
          <a:off x="6355080" y="16929735"/>
          <a:ext cx="24892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xdr:nvCxnSpPr>
        <xdr:cNvPr id="447" name="直線コネクタ 446"/>
        <xdr:cNvCxnSpPr/>
      </xdr:nvCxnSpPr>
      <xdr:spPr>
        <a:xfrm>
          <a:off x="6604000" y="16745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xdr:nvSpPr>
        <xdr:cNvPr id="448" name="テキスト ボックス 447"/>
        <xdr:cNvSpPr txBox="1"/>
      </xdr:nvSpPr>
      <xdr:spPr>
        <a:xfrm>
          <a:off x="6072505" y="1660334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xdr:nvCxnSpPr>
        <xdr:cNvPr id="449" name="直線コネクタ 448"/>
        <xdr:cNvCxnSpPr/>
      </xdr:nvCxnSpPr>
      <xdr:spPr>
        <a:xfrm>
          <a:off x="6604000" y="1641919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xdr:nvSpPr>
        <xdr:cNvPr id="450" name="テキスト ボックス 449"/>
        <xdr:cNvSpPr txBox="1"/>
      </xdr:nvSpPr>
      <xdr:spPr>
        <a:xfrm>
          <a:off x="6072505" y="1627695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xdr:nvCxnSpPr>
        <xdr:cNvPr id="451" name="直線コネクタ 450"/>
        <xdr:cNvCxnSpPr/>
      </xdr:nvCxnSpPr>
      <xdr:spPr>
        <a:xfrm>
          <a:off x="6604000" y="1609217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xdr:nvSpPr>
        <xdr:cNvPr id="452" name="テキスト ボックス 451"/>
        <xdr:cNvSpPr txBox="1"/>
      </xdr:nvSpPr>
      <xdr:spPr>
        <a:xfrm>
          <a:off x="6072505" y="15949930"/>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xdr:nvCxnSpPr>
        <xdr:cNvPr id="453" name="直線コネクタ 452"/>
        <xdr:cNvCxnSpPr/>
      </xdr:nvCxnSpPr>
      <xdr:spPr>
        <a:xfrm>
          <a:off x="6604000" y="15765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xdr:nvSpPr>
        <xdr:cNvPr id="454" name="テキスト ボックス 453"/>
        <xdr:cNvSpPr txBox="1"/>
      </xdr:nvSpPr>
      <xdr:spPr>
        <a:xfrm>
          <a:off x="6008370" y="1562354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xdr:nvCxnSpPr>
        <xdr:cNvPr id="455" name="直線コネクタ 454"/>
        <xdr:cNvCxnSpPr/>
      </xdr:nvCxnSpPr>
      <xdr:spPr>
        <a:xfrm>
          <a:off x="6604000" y="1543939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xdr:nvSpPr>
        <xdr:cNvPr id="456" name="テキスト ボックス 455"/>
        <xdr:cNvSpPr txBox="1"/>
      </xdr:nvSpPr>
      <xdr:spPr>
        <a:xfrm>
          <a:off x="6008370" y="1529715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xdr:nvSpPr>
        <xdr:cNvPr id="458" name="テキスト ボックス 457"/>
        <xdr:cNvSpPr txBox="1"/>
      </xdr:nvSpPr>
      <xdr:spPr>
        <a:xfrm>
          <a:off x="6008370" y="14970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xdr:nvCxnSpPr>
        <xdr:cNvPr id="460" name="直線コネクタ 459"/>
        <xdr:cNvCxnSpPr/>
      </xdr:nvCxnSpPr>
      <xdr:spPr>
        <a:xfrm flipV="1">
          <a:off x="10475595" y="15653385"/>
          <a:ext cx="1270" cy="12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xdr:nvSpPr>
        <xdr:cNvPr id="461" name="土木費最小値テキスト"/>
        <xdr:cNvSpPr txBox="1"/>
      </xdr:nvSpPr>
      <xdr:spPr>
        <a:xfrm>
          <a:off x="10528300" y="16916400"/>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xdr:nvCxnSpPr>
        <xdr:cNvPr id="462" name="直線コネクタ 461"/>
        <xdr:cNvCxnSpPr/>
      </xdr:nvCxnSpPr>
      <xdr:spPr>
        <a:xfrm>
          <a:off x="10388600" y="169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xdr:nvSpPr>
        <xdr:cNvPr id="463" name="土木費最大値テキスト"/>
        <xdr:cNvSpPr txBox="1"/>
      </xdr:nvSpPr>
      <xdr:spPr>
        <a:xfrm>
          <a:off x="10528300" y="15428595"/>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xdr:nvCxnSpPr>
        <xdr:cNvPr id="464" name="直線コネクタ 463"/>
        <xdr:cNvCxnSpPr/>
      </xdr:nvCxnSpPr>
      <xdr:spPr>
        <a:xfrm>
          <a:off x="10388600" y="156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87046</xdr:rowOff>
    </xdr:from>
    <xdr:to>
      <xdr:col>55</xdr:col>
      <xdr:colOff>0</xdr:colOff>
      <xdr:row>97</xdr:row>
      <xdr:rowOff>106989</xdr:rowOff>
    </xdr:to>
    <xdr:cxnSp>
      <xdr:nvCxnSpPr>
        <xdr:cNvPr id="465" name="直線コネクタ 464"/>
        <xdr:cNvCxnSpPr/>
      </xdr:nvCxnSpPr>
      <xdr:spPr>
        <a:xfrm flipV="1">
          <a:off x="9639300" y="16717645"/>
          <a:ext cx="8382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xdr:nvSpPr>
        <xdr:cNvPr id="466" name="土木費平均値テキスト"/>
        <xdr:cNvSpPr txBox="1"/>
      </xdr:nvSpPr>
      <xdr:spPr>
        <a:xfrm>
          <a:off x="10528300" y="16438245"/>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xdr:nvSpPr>
        <xdr:cNvPr id="467" name="フローチャート: 判断 466"/>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106935</xdr:rowOff>
    </xdr:from>
    <xdr:to>
      <xdr:col>50</xdr:col>
      <xdr:colOff>114300</xdr:colOff>
      <xdr:row>97</xdr:row>
      <xdr:rowOff>106989</xdr:rowOff>
    </xdr:to>
    <xdr:cxnSp>
      <xdr:nvCxnSpPr>
        <xdr:cNvPr id="468" name="直線コネクタ 467"/>
        <xdr:cNvCxnSpPr/>
      </xdr:nvCxnSpPr>
      <xdr:spPr>
        <a:xfrm>
          <a:off x="8750300" y="16737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xdr:nvSpPr>
        <xdr:cNvPr id="469" name="フローチャート: 判断 468"/>
        <xdr:cNvSpPr/>
      </xdr:nvSpPr>
      <xdr:spPr>
        <a:xfrm>
          <a:off x="9588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xdr:nvSpPr>
        <xdr:cNvPr id="470" name="テキスト ボックス 469"/>
        <xdr:cNvSpPr txBox="1"/>
      </xdr:nvSpPr>
      <xdr:spPr>
        <a:xfrm>
          <a:off x="9371965" y="1637220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158739</xdr:rowOff>
    </xdr:from>
    <xdr:to>
      <xdr:col>45</xdr:col>
      <xdr:colOff>177800</xdr:colOff>
      <xdr:row>97</xdr:row>
      <xdr:rowOff>106935</xdr:rowOff>
    </xdr:to>
    <xdr:cxnSp>
      <xdr:nvCxnSpPr>
        <xdr:cNvPr id="471" name="直線コネクタ 470"/>
        <xdr:cNvCxnSpPr/>
      </xdr:nvCxnSpPr>
      <xdr:spPr>
        <a:xfrm>
          <a:off x="7861300" y="1661731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xdr:nvSpPr>
        <xdr:cNvPr id="472" name="フローチャート: 判断 471"/>
        <xdr:cNvSpPr/>
      </xdr:nvSpPr>
      <xdr:spPr>
        <a:xfrm>
          <a:off x="8699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xdr:nvSpPr>
        <xdr:cNvPr id="473" name="テキスト ボックス 472"/>
        <xdr:cNvSpPr txBox="1"/>
      </xdr:nvSpPr>
      <xdr:spPr>
        <a:xfrm>
          <a:off x="8482965" y="1636395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66864</xdr:rowOff>
    </xdr:from>
    <xdr:to>
      <xdr:col>41</xdr:col>
      <xdr:colOff>50800</xdr:colOff>
      <xdr:row>96</xdr:row>
      <xdr:rowOff>158739</xdr:rowOff>
    </xdr:to>
    <xdr:cxnSp>
      <xdr:nvCxnSpPr>
        <xdr:cNvPr id="474" name="直線コネクタ 473"/>
        <xdr:cNvCxnSpPr/>
      </xdr:nvCxnSpPr>
      <xdr:spPr>
        <a:xfrm>
          <a:off x="6972300" y="1652587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xdr:nvSpPr>
        <xdr:cNvPr id="475" name="フローチャート: 判断 474"/>
        <xdr:cNvSpPr/>
      </xdr:nvSpPr>
      <xdr:spPr>
        <a:xfrm>
          <a:off x="781050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xdr:nvSpPr>
        <xdr:cNvPr id="476" name="テキスト ボックス 475"/>
        <xdr:cNvSpPr txBox="1"/>
      </xdr:nvSpPr>
      <xdr:spPr>
        <a:xfrm>
          <a:off x="7593965" y="1666875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xdr:nvSpPr>
        <xdr:cNvPr id="477" name="フローチャート: 判断 476"/>
        <xdr:cNvSpPr/>
      </xdr:nvSpPr>
      <xdr:spPr>
        <a:xfrm>
          <a:off x="6921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xdr:nvSpPr>
        <xdr:cNvPr id="478" name="テキスト ボックス 477"/>
        <xdr:cNvSpPr txBox="1"/>
      </xdr:nvSpPr>
      <xdr:spPr>
        <a:xfrm>
          <a:off x="6704965" y="1668081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xdr:nvSpPr>
        <xdr:cNvPr id="479" name="テキスト ボックス 478"/>
        <xdr:cNvSpPr txBox="1"/>
      </xdr:nvSpPr>
      <xdr:spPr>
        <a:xfrm>
          <a:off x="102870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xdr:nvSpPr>
        <xdr:cNvPr id="480" name="テキスト ボックス 479"/>
        <xdr:cNvSpPr txBox="1"/>
      </xdr:nvSpPr>
      <xdr:spPr>
        <a:xfrm>
          <a:off x="9448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xdr:nvSpPr>
        <xdr:cNvPr id="481" name="テキスト ボックス 480"/>
        <xdr:cNvSpPr txBox="1"/>
      </xdr:nvSpPr>
      <xdr:spPr>
        <a:xfrm>
          <a:off x="8559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xdr:nvSpPr>
        <xdr:cNvPr id="482" name="テキスト ボックス 481"/>
        <xdr:cNvSpPr txBox="1"/>
      </xdr:nvSpPr>
      <xdr:spPr>
        <a:xfrm>
          <a:off x="7670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xdr:nvSpPr>
        <xdr:cNvPr id="483" name="テキスト ボックス 482"/>
        <xdr:cNvSpPr txBox="1"/>
      </xdr:nvSpPr>
      <xdr:spPr>
        <a:xfrm>
          <a:off x="6781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36246</xdr:rowOff>
    </xdr:from>
    <xdr:to>
      <xdr:col>55</xdr:col>
      <xdr:colOff>50800</xdr:colOff>
      <xdr:row>97</xdr:row>
      <xdr:rowOff>137846</xdr:rowOff>
    </xdr:to>
    <xdr:sp>
      <xdr:nvSpPr>
        <xdr:cNvPr id="484" name="楕円 483"/>
        <xdr:cNvSpPr/>
      </xdr:nvSpPr>
      <xdr:spPr>
        <a:xfrm>
          <a:off x="104267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14673</xdr:rowOff>
    </xdr:from>
    <xdr:ext cx="534377" cy="259045"/>
    <xdr:sp>
      <xdr:nvSpPr>
        <xdr:cNvPr id="485" name="土木費該当値テキスト"/>
        <xdr:cNvSpPr txBox="1"/>
      </xdr:nvSpPr>
      <xdr:spPr>
        <a:xfrm>
          <a:off x="10528300" y="1664525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56189</xdr:rowOff>
    </xdr:from>
    <xdr:to>
      <xdr:col>50</xdr:col>
      <xdr:colOff>165100</xdr:colOff>
      <xdr:row>97</xdr:row>
      <xdr:rowOff>157789</xdr:rowOff>
    </xdr:to>
    <xdr:sp>
      <xdr:nvSpPr>
        <xdr:cNvPr id="486" name="楕円 485"/>
        <xdr:cNvSpPr/>
      </xdr:nvSpPr>
      <xdr:spPr>
        <a:xfrm>
          <a:off x="9588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148916</xdr:rowOff>
    </xdr:from>
    <xdr:ext cx="534377" cy="259045"/>
    <xdr:sp>
      <xdr:nvSpPr>
        <xdr:cNvPr id="487" name="テキスト ボックス 486"/>
        <xdr:cNvSpPr txBox="1"/>
      </xdr:nvSpPr>
      <xdr:spPr>
        <a:xfrm>
          <a:off x="9371965" y="1677924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56135</xdr:rowOff>
    </xdr:from>
    <xdr:to>
      <xdr:col>46</xdr:col>
      <xdr:colOff>38100</xdr:colOff>
      <xdr:row>97</xdr:row>
      <xdr:rowOff>157735</xdr:rowOff>
    </xdr:to>
    <xdr:sp>
      <xdr:nvSpPr>
        <xdr:cNvPr id="488" name="楕円 487"/>
        <xdr:cNvSpPr/>
      </xdr:nvSpPr>
      <xdr:spPr>
        <a:xfrm>
          <a:off x="8699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148862</xdr:rowOff>
    </xdr:from>
    <xdr:ext cx="534377" cy="259045"/>
    <xdr:sp>
      <xdr:nvSpPr>
        <xdr:cNvPr id="489" name="テキスト ボックス 488"/>
        <xdr:cNvSpPr txBox="1"/>
      </xdr:nvSpPr>
      <xdr:spPr>
        <a:xfrm>
          <a:off x="8482965" y="1677924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107939</xdr:rowOff>
    </xdr:from>
    <xdr:to>
      <xdr:col>41</xdr:col>
      <xdr:colOff>101600</xdr:colOff>
      <xdr:row>97</xdr:row>
      <xdr:rowOff>38089</xdr:rowOff>
    </xdr:to>
    <xdr:sp>
      <xdr:nvSpPr>
        <xdr:cNvPr id="490" name="楕円 489"/>
        <xdr:cNvSpPr/>
      </xdr:nvSpPr>
      <xdr:spPr>
        <a:xfrm>
          <a:off x="78105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54616</xdr:rowOff>
    </xdr:from>
    <xdr:ext cx="534377" cy="259045"/>
    <xdr:sp>
      <xdr:nvSpPr>
        <xdr:cNvPr id="491" name="テキスト ボックス 490"/>
        <xdr:cNvSpPr txBox="1"/>
      </xdr:nvSpPr>
      <xdr:spPr>
        <a:xfrm>
          <a:off x="7593965" y="16342360"/>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16064</xdr:rowOff>
    </xdr:from>
    <xdr:to>
      <xdr:col>36</xdr:col>
      <xdr:colOff>165100</xdr:colOff>
      <xdr:row>96</xdr:row>
      <xdr:rowOff>117664</xdr:rowOff>
    </xdr:to>
    <xdr:sp>
      <xdr:nvSpPr>
        <xdr:cNvPr id="492" name="楕円 491"/>
        <xdr:cNvSpPr/>
      </xdr:nvSpPr>
      <xdr:spPr>
        <a:xfrm>
          <a:off x="6921500" y="164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134191</xdr:rowOff>
    </xdr:from>
    <xdr:ext cx="534377" cy="259045"/>
    <xdr:sp>
      <xdr:nvSpPr>
        <xdr:cNvPr id="493" name="テキスト ボックス 492"/>
        <xdr:cNvSpPr txBox="1"/>
      </xdr:nvSpPr>
      <xdr:spPr>
        <a:xfrm>
          <a:off x="6704965" y="1625028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25</xdr:row>
      <xdr:rowOff>57150</xdr:rowOff>
    </xdr:from>
    <xdr:to>
      <xdr:col>74</xdr:col>
      <xdr:colOff>0</xdr:colOff>
      <xdr:row>26</xdr:row>
      <xdr:rowOff>139700</xdr:rowOff>
    </xdr:to>
    <xdr:sp>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26</xdr:row>
      <xdr:rowOff>88900</xdr:rowOff>
    </xdr:from>
    <xdr:to>
      <xdr:col>74</xdr:col>
      <xdr:colOff>0</xdr:colOff>
      <xdr:row>28</xdr:row>
      <xdr:rowOff>0</xdr:rowOff>
    </xdr:to>
    <xdr:sp>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26</xdr:row>
      <xdr:rowOff>88900</xdr:rowOff>
    </xdr:from>
    <xdr:to>
      <xdr:col>79</xdr:col>
      <xdr:colOff>63500</xdr:colOff>
      <xdr:row>28</xdr:row>
      <xdr:rowOff>0</xdr:rowOff>
    </xdr:to>
    <xdr:sp>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26</xdr:row>
      <xdr:rowOff>88900</xdr:rowOff>
    </xdr:from>
    <xdr:to>
      <xdr:col>85</xdr:col>
      <xdr:colOff>63500</xdr:colOff>
      <xdr:row>28</xdr:row>
      <xdr:rowOff>0</xdr:rowOff>
    </xdr:to>
    <xdr:sp>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xdr:nvSpPr>
        <xdr:cNvPr id="502" name="テキスト ボックス 501"/>
        <xdr:cNvSpPr txBox="1"/>
      </xdr:nvSpPr>
      <xdr:spPr>
        <a:xfrm>
          <a:off x="12407900" y="4635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xdr:nvSpPr>
        <xdr:cNvPr id="505" name="テキスト ボックス 504"/>
        <xdr:cNvSpPr txBox="1"/>
      </xdr:nvSpPr>
      <xdr:spPr>
        <a:xfrm>
          <a:off x="12197080" y="6588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xdr:nvSpPr>
        <xdr:cNvPr id="507" name="テキスト ボックス 506"/>
        <xdr:cNvSpPr txBox="1"/>
      </xdr:nvSpPr>
      <xdr:spPr>
        <a:xfrm>
          <a:off x="11914505" y="6207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xdr:nvSpPr>
        <xdr:cNvPr id="509" name="テキスト ボックス 508"/>
        <xdr:cNvSpPr txBox="1"/>
      </xdr:nvSpPr>
      <xdr:spPr>
        <a:xfrm>
          <a:off x="11914505" y="5826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xdr:nvSpPr>
        <xdr:cNvPr id="511" name="テキスト ボックス 510"/>
        <xdr:cNvSpPr txBox="1"/>
      </xdr:nvSpPr>
      <xdr:spPr>
        <a:xfrm>
          <a:off x="11914505" y="5445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xdr:nvSpPr>
        <xdr:cNvPr id="513" name="テキスト ボックス 512"/>
        <xdr:cNvSpPr txBox="1"/>
      </xdr:nvSpPr>
      <xdr:spPr>
        <a:xfrm>
          <a:off x="11914505" y="5064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xdr:nvSpPr>
        <xdr:cNvPr id="515" name="テキスト ボックス 514"/>
        <xdr:cNvSpPr txBox="1"/>
      </xdr:nvSpPr>
      <xdr:spPr>
        <a:xfrm>
          <a:off x="11850370" y="4683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xdr:nvCxnSpPr>
        <xdr:cNvPr id="517" name="直線コネクタ 516"/>
        <xdr:cNvCxnSpPr/>
      </xdr:nvCxnSpPr>
      <xdr:spPr>
        <a:xfrm flipV="1">
          <a:off x="16317595" y="5306060"/>
          <a:ext cx="635"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xdr:nvSpPr>
        <xdr:cNvPr id="518" name="消防費最小値テキスト"/>
        <xdr:cNvSpPr txBox="1"/>
      </xdr:nvSpPr>
      <xdr:spPr>
        <a:xfrm>
          <a:off x="16370300" y="6545580"/>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xdr:nvCxnSpPr>
        <xdr:cNvPr id="519" name="直線コネクタ 518"/>
        <xdr:cNvCxnSpPr/>
      </xdr:nvCxnSpPr>
      <xdr:spPr>
        <a:xfrm>
          <a:off x="16230600" y="65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xdr:nvSpPr>
        <xdr:cNvPr id="520" name="消防費最大値テキスト"/>
        <xdr:cNvSpPr txBox="1"/>
      </xdr:nvSpPr>
      <xdr:spPr>
        <a:xfrm>
          <a:off x="16370300" y="508127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xdr:nvCxnSpPr>
        <xdr:cNvPr id="521" name="直線コネクタ 520"/>
        <xdr:cNvCxnSpPr/>
      </xdr:nvCxnSpPr>
      <xdr:spPr>
        <a:xfrm>
          <a:off x="16230600" y="53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98438</xdr:rowOff>
    </xdr:from>
    <xdr:to>
      <xdr:col>85</xdr:col>
      <xdr:colOff>127000</xdr:colOff>
      <xdr:row>37</xdr:row>
      <xdr:rowOff>111335</xdr:rowOff>
    </xdr:to>
    <xdr:cxnSp>
      <xdr:nvCxnSpPr>
        <xdr:cNvPr id="522" name="直線コネクタ 521"/>
        <xdr:cNvCxnSpPr/>
      </xdr:nvCxnSpPr>
      <xdr:spPr>
        <a:xfrm flipV="1">
          <a:off x="15481300" y="6442075"/>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xdr:nvSpPr>
        <xdr:cNvPr id="523" name="消防費平均値テキスト"/>
        <xdr:cNvSpPr txBox="1"/>
      </xdr:nvSpPr>
      <xdr:spPr>
        <a:xfrm>
          <a:off x="16370300" y="6191250"/>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xdr:nvSpPr>
        <xdr:cNvPr id="524" name="フローチャート: 判断 523"/>
        <xdr:cNvSpPr/>
      </xdr:nvSpPr>
      <xdr:spPr>
        <a:xfrm>
          <a:off x="16268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111335</xdr:rowOff>
    </xdr:from>
    <xdr:to>
      <xdr:col>81</xdr:col>
      <xdr:colOff>50800</xdr:colOff>
      <xdr:row>37</xdr:row>
      <xdr:rowOff>139776</xdr:rowOff>
    </xdr:to>
    <xdr:cxnSp>
      <xdr:nvCxnSpPr>
        <xdr:cNvPr id="525" name="直線コネクタ 524"/>
        <xdr:cNvCxnSpPr/>
      </xdr:nvCxnSpPr>
      <xdr:spPr>
        <a:xfrm flipV="1">
          <a:off x="14592300" y="6454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xdr:nvSpPr>
        <xdr:cNvPr id="526" name="フローチャート: 判断 525"/>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xdr:nvSpPr>
        <xdr:cNvPr id="527" name="テキスト ボックス 526"/>
        <xdr:cNvSpPr txBox="1"/>
      </xdr:nvSpPr>
      <xdr:spPr>
        <a:xfrm>
          <a:off x="15213965" y="612394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137871</xdr:rowOff>
    </xdr:from>
    <xdr:to>
      <xdr:col>76</xdr:col>
      <xdr:colOff>114300</xdr:colOff>
      <xdr:row>37</xdr:row>
      <xdr:rowOff>139776</xdr:rowOff>
    </xdr:to>
    <xdr:cxnSp>
      <xdr:nvCxnSpPr>
        <xdr:cNvPr id="528" name="直線コネクタ 527"/>
        <xdr:cNvCxnSpPr/>
      </xdr:nvCxnSpPr>
      <xdr:spPr>
        <a:xfrm>
          <a:off x="13703300" y="64814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xdr:nvSpPr>
        <xdr:cNvPr id="529" name="フローチャート: 判断 528"/>
        <xdr:cNvSpPr/>
      </xdr:nvSpPr>
      <xdr:spPr>
        <a:xfrm>
          <a:off x="14541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xdr:nvSpPr>
        <xdr:cNvPr id="530" name="テキスト ボックス 529"/>
        <xdr:cNvSpPr txBox="1"/>
      </xdr:nvSpPr>
      <xdr:spPr>
        <a:xfrm>
          <a:off x="14324965" y="613473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127584</xdr:rowOff>
    </xdr:from>
    <xdr:to>
      <xdr:col>71</xdr:col>
      <xdr:colOff>177800</xdr:colOff>
      <xdr:row>37</xdr:row>
      <xdr:rowOff>137871</xdr:rowOff>
    </xdr:to>
    <xdr:cxnSp>
      <xdr:nvCxnSpPr>
        <xdr:cNvPr id="531" name="直線コネクタ 530"/>
        <xdr:cNvCxnSpPr/>
      </xdr:nvCxnSpPr>
      <xdr:spPr>
        <a:xfrm>
          <a:off x="12814300" y="6470650"/>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xdr:nvSpPr>
        <xdr:cNvPr id="532" name="フローチャート: 判断 531"/>
        <xdr:cNvSpPr/>
      </xdr:nvSpPr>
      <xdr:spPr>
        <a:xfrm>
          <a:off x="1365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xdr:nvSpPr>
        <xdr:cNvPr id="533" name="テキスト ボックス 532"/>
        <xdr:cNvSpPr txBox="1"/>
      </xdr:nvSpPr>
      <xdr:spPr>
        <a:xfrm>
          <a:off x="13435965" y="615061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xdr:nvSpPr>
        <xdr:cNvPr id="534" name="フローチャート: 判断 533"/>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xdr:nvSpPr>
        <xdr:cNvPr id="535" name="テキスト ボックス 534"/>
        <xdr:cNvSpPr txBox="1"/>
      </xdr:nvSpPr>
      <xdr:spPr>
        <a:xfrm>
          <a:off x="12546965" y="614045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xdr:nvSpPr>
        <xdr:cNvPr id="536" name="テキスト ボックス 535"/>
        <xdr:cNvSpPr txBox="1"/>
      </xdr:nvSpPr>
      <xdr:spPr>
        <a:xfrm>
          <a:off x="161290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xdr:nvSpPr>
        <xdr:cNvPr id="537" name="テキスト ボックス 536"/>
        <xdr:cNvSpPr txBox="1"/>
      </xdr:nvSpPr>
      <xdr:spPr>
        <a:xfrm>
          <a:off x="15290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xdr:nvSpPr>
        <xdr:cNvPr id="538" name="テキスト ボックス 537"/>
        <xdr:cNvSpPr txBox="1"/>
      </xdr:nvSpPr>
      <xdr:spPr>
        <a:xfrm>
          <a:off x="14401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xdr:nvSpPr>
        <xdr:cNvPr id="539" name="テキスト ボックス 538"/>
        <xdr:cNvSpPr txBox="1"/>
      </xdr:nvSpPr>
      <xdr:spPr>
        <a:xfrm>
          <a:off x="13512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xdr:nvSpPr>
        <xdr:cNvPr id="540" name="テキスト ボックス 539"/>
        <xdr:cNvSpPr txBox="1"/>
      </xdr:nvSpPr>
      <xdr:spPr>
        <a:xfrm>
          <a:off x="12623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47638</xdr:rowOff>
    </xdr:from>
    <xdr:to>
      <xdr:col>85</xdr:col>
      <xdr:colOff>177800</xdr:colOff>
      <xdr:row>37</xdr:row>
      <xdr:rowOff>149238</xdr:rowOff>
    </xdr:to>
    <xdr:sp>
      <xdr:nvSpPr>
        <xdr:cNvPr id="541" name="楕円 540"/>
        <xdr:cNvSpPr/>
      </xdr:nvSpPr>
      <xdr:spPr>
        <a:xfrm>
          <a:off x="162687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xdr:nvSpPr>
        <xdr:cNvPr id="542" name="消防費該当値テキスト"/>
        <xdr:cNvSpPr txBox="1"/>
      </xdr:nvSpPr>
      <xdr:spPr>
        <a:xfrm>
          <a:off x="16370300" y="631825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60535</xdr:rowOff>
    </xdr:from>
    <xdr:to>
      <xdr:col>81</xdr:col>
      <xdr:colOff>101600</xdr:colOff>
      <xdr:row>37</xdr:row>
      <xdr:rowOff>162134</xdr:rowOff>
    </xdr:to>
    <xdr:sp>
      <xdr:nvSpPr>
        <xdr:cNvPr id="543" name="楕円 542"/>
        <xdr:cNvSpPr/>
      </xdr:nvSpPr>
      <xdr:spPr>
        <a:xfrm>
          <a:off x="154305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153261</xdr:rowOff>
    </xdr:from>
    <xdr:ext cx="534377" cy="259045"/>
    <xdr:sp>
      <xdr:nvSpPr>
        <xdr:cNvPr id="544" name="テキスト ボックス 543"/>
        <xdr:cNvSpPr txBox="1"/>
      </xdr:nvSpPr>
      <xdr:spPr>
        <a:xfrm>
          <a:off x="15213965" y="649668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88976</xdr:rowOff>
    </xdr:from>
    <xdr:to>
      <xdr:col>76</xdr:col>
      <xdr:colOff>165100</xdr:colOff>
      <xdr:row>38</xdr:row>
      <xdr:rowOff>19126</xdr:rowOff>
    </xdr:to>
    <xdr:sp>
      <xdr:nvSpPr>
        <xdr:cNvPr id="545" name="楕円 544"/>
        <xdr:cNvSpPr/>
      </xdr:nvSpPr>
      <xdr:spPr>
        <a:xfrm>
          <a:off x="14541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10253</xdr:rowOff>
    </xdr:from>
    <xdr:ext cx="534377" cy="259045"/>
    <xdr:sp>
      <xdr:nvSpPr>
        <xdr:cNvPr id="546" name="テキスト ボックス 545"/>
        <xdr:cNvSpPr txBox="1"/>
      </xdr:nvSpPr>
      <xdr:spPr>
        <a:xfrm>
          <a:off x="14324965" y="652526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87071</xdr:rowOff>
    </xdr:from>
    <xdr:to>
      <xdr:col>72</xdr:col>
      <xdr:colOff>38100</xdr:colOff>
      <xdr:row>38</xdr:row>
      <xdr:rowOff>17221</xdr:rowOff>
    </xdr:to>
    <xdr:sp>
      <xdr:nvSpPr>
        <xdr:cNvPr id="547" name="楕円 546"/>
        <xdr:cNvSpPr/>
      </xdr:nvSpPr>
      <xdr:spPr>
        <a:xfrm>
          <a:off x="13652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8348</xdr:rowOff>
    </xdr:from>
    <xdr:ext cx="534377" cy="259045"/>
    <xdr:sp>
      <xdr:nvSpPr>
        <xdr:cNvPr id="548" name="テキスト ボックス 547"/>
        <xdr:cNvSpPr txBox="1"/>
      </xdr:nvSpPr>
      <xdr:spPr>
        <a:xfrm>
          <a:off x="13435965" y="652335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76784</xdr:rowOff>
    </xdr:from>
    <xdr:to>
      <xdr:col>67</xdr:col>
      <xdr:colOff>101600</xdr:colOff>
      <xdr:row>38</xdr:row>
      <xdr:rowOff>6934</xdr:rowOff>
    </xdr:to>
    <xdr:sp>
      <xdr:nvSpPr>
        <xdr:cNvPr id="549" name="楕円 548"/>
        <xdr:cNvSpPr/>
      </xdr:nvSpPr>
      <xdr:spPr>
        <a:xfrm>
          <a:off x="12763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169511</xdr:rowOff>
    </xdr:from>
    <xdr:ext cx="534377" cy="259045"/>
    <xdr:sp>
      <xdr:nvSpPr>
        <xdr:cNvPr id="550" name="テキスト ボックス 549"/>
        <xdr:cNvSpPr txBox="1"/>
      </xdr:nvSpPr>
      <xdr:spPr>
        <a:xfrm>
          <a:off x="12546965" y="651256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45</xdr:row>
      <xdr:rowOff>57150</xdr:rowOff>
    </xdr:from>
    <xdr:to>
      <xdr:col>74</xdr:col>
      <xdr:colOff>0</xdr:colOff>
      <xdr:row>46</xdr:row>
      <xdr:rowOff>139700</xdr:rowOff>
    </xdr:to>
    <xdr:sp>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46</xdr:row>
      <xdr:rowOff>88900</xdr:rowOff>
    </xdr:from>
    <xdr:to>
      <xdr:col>74</xdr:col>
      <xdr:colOff>0</xdr:colOff>
      <xdr:row>48</xdr:row>
      <xdr:rowOff>0</xdr:rowOff>
    </xdr:to>
    <xdr:sp>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46</xdr:row>
      <xdr:rowOff>88900</xdr:rowOff>
    </xdr:from>
    <xdr:to>
      <xdr:col>79</xdr:col>
      <xdr:colOff>63500</xdr:colOff>
      <xdr:row>48</xdr:row>
      <xdr:rowOff>0</xdr:rowOff>
    </xdr:to>
    <xdr:sp>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46</xdr:row>
      <xdr:rowOff>88900</xdr:rowOff>
    </xdr:from>
    <xdr:to>
      <xdr:col>85</xdr:col>
      <xdr:colOff>63500</xdr:colOff>
      <xdr:row>48</xdr:row>
      <xdr:rowOff>0</xdr:rowOff>
    </xdr:to>
    <xdr:sp>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xdr:nvSpPr>
        <xdr:cNvPr id="559" name="テキスト ボックス 558"/>
        <xdr:cNvSpPr txBox="1"/>
      </xdr:nvSpPr>
      <xdr:spPr>
        <a:xfrm>
          <a:off x="12407900" y="8064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xdr:nvSpPr>
        <xdr:cNvPr id="561" name="テキスト ボックス 560"/>
        <xdr:cNvSpPr txBox="1"/>
      </xdr:nvSpPr>
      <xdr:spPr>
        <a:xfrm>
          <a:off x="12197080" y="10398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xdr:nvSpPr>
        <xdr:cNvPr id="563" name="テキスト ボックス 562"/>
        <xdr:cNvSpPr txBox="1"/>
      </xdr:nvSpPr>
      <xdr:spPr>
        <a:xfrm>
          <a:off x="11914505" y="1011301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xdr:nvSpPr>
        <xdr:cNvPr id="565" name="テキスト ボックス 564"/>
        <xdr:cNvSpPr txBox="1"/>
      </xdr:nvSpPr>
      <xdr:spPr>
        <a:xfrm>
          <a:off x="11914505" y="98272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xdr:nvSpPr>
        <xdr:cNvPr id="567" name="テキスト ボックス 566"/>
        <xdr:cNvSpPr txBox="1"/>
      </xdr:nvSpPr>
      <xdr:spPr>
        <a:xfrm>
          <a:off x="11914505" y="954151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xdr:nvSpPr>
        <xdr:cNvPr id="569" name="テキスト ボックス 568"/>
        <xdr:cNvSpPr txBox="1"/>
      </xdr:nvSpPr>
      <xdr:spPr>
        <a:xfrm>
          <a:off x="11914505" y="9255760"/>
          <a:ext cx="53149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xdr:nvSpPr>
        <xdr:cNvPr id="571" name="テキスト ボックス 570"/>
        <xdr:cNvSpPr txBox="1"/>
      </xdr:nvSpPr>
      <xdr:spPr>
        <a:xfrm>
          <a:off x="11850370" y="897001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xdr:nvSpPr>
        <xdr:cNvPr id="573" name="テキスト ボックス 572"/>
        <xdr:cNvSpPr txBox="1"/>
      </xdr:nvSpPr>
      <xdr:spPr>
        <a:xfrm>
          <a:off x="11850370" y="86842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xdr:nvSpPr>
        <xdr:cNvPr id="575" name="テキスト ボックス 574"/>
        <xdr:cNvSpPr txBox="1"/>
      </xdr:nvSpPr>
      <xdr:spPr>
        <a:xfrm>
          <a:off x="11850370" y="839851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xdr:nvSpPr>
        <xdr:cNvPr id="577" name="テキスト ボックス 576"/>
        <xdr:cNvSpPr txBox="1"/>
      </xdr:nvSpPr>
      <xdr:spPr>
        <a:xfrm>
          <a:off x="11850370" y="8112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xdr:nvCxnSpPr>
        <xdr:cNvPr id="579" name="直線コネクタ 578"/>
        <xdr:cNvCxnSpPr/>
      </xdr:nvCxnSpPr>
      <xdr:spPr>
        <a:xfrm flipV="1">
          <a:off x="16317595" y="8707120"/>
          <a:ext cx="635"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xdr:nvSpPr>
        <xdr:cNvPr id="580" name="教育費最小値テキスト"/>
        <xdr:cNvSpPr txBox="1"/>
      </xdr:nvSpPr>
      <xdr:spPr>
        <a:xfrm>
          <a:off x="16370300" y="10113645"/>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xdr:nvCxnSpPr>
        <xdr:cNvPr id="581" name="直線コネクタ 580"/>
        <xdr:cNvCxnSpPr/>
      </xdr:nvCxnSpPr>
      <xdr:spPr>
        <a:xfrm>
          <a:off x="16230600" y="1010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xdr:nvSpPr>
        <xdr:cNvPr id="582" name="教育費最大値テキスト"/>
        <xdr:cNvSpPr txBox="1"/>
      </xdr:nvSpPr>
      <xdr:spPr>
        <a:xfrm>
          <a:off x="16370300" y="848233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xdr:nvCxnSpPr>
        <xdr:cNvPr id="583" name="直線コネクタ 582"/>
        <xdr:cNvCxnSpPr/>
      </xdr:nvCxnSpPr>
      <xdr:spPr>
        <a:xfrm>
          <a:off x="16230600" y="870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116998</xdr:rowOff>
    </xdr:from>
    <xdr:to>
      <xdr:col>85</xdr:col>
      <xdr:colOff>127000</xdr:colOff>
      <xdr:row>58</xdr:row>
      <xdr:rowOff>83436</xdr:rowOff>
    </xdr:to>
    <xdr:cxnSp>
      <xdr:nvCxnSpPr>
        <xdr:cNvPr id="584" name="直線コネクタ 583"/>
        <xdr:cNvCxnSpPr/>
      </xdr:nvCxnSpPr>
      <xdr:spPr>
        <a:xfrm flipV="1">
          <a:off x="15481300" y="9889490"/>
          <a:ext cx="8382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xdr:nvSpPr>
        <xdr:cNvPr id="585" name="教育費平均値テキスト"/>
        <xdr:cNvSpPr txBox="1"/>
      </xdr:nvSpPr>
      <xdr:spPr>
        <a:xfrm>
          <a:off x="16370300" y="9531985"/>
          <a:ext cx="53403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xdr:nvSpPr>
        <xdr:cNvPr id="586" name="フローチャート: 判断 585"/>
        <xdr:cNvSpPr/>
      </xdr:nvSpPr>
      <xdr:spPr>
        <a:xfrm>
          <a:off x="16268700" y="968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81364</xdr:rowOff>
    </xdr:from>
    <xdr:to>
      <xdr:col>81</xdr:col>
      <xdr:colOff>50800</xdr:colOff>
      <xdr:row>58</xdr:row>
      <xdr:rowOff>83436</xdr:rowOff>
    </xdr:to>
    <xdr:cxnSp>
      <xdr:nvCxnSpPr>
        <xdr:cNvPr id="587" name="直線コネクタ 586"/>
        <xdr:cNvCxnSpPr/>
      </xdr:nvCxnSpPr>
      <xdr:spPr>
        <a:xfrm>
          <a:off x="14592300" y="100253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xdr:nvSpPr>
        <xdr:cNvPr id="588" name="フローチャート: 判断 587"/>
        <xdr:cNvSpPr/>
      </xdr:nvSpPr>
      <xdr:spPr>
        <a:xfrm>
          <a:off x="15430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xdr:nvSpPr>
        <xdr:cNvPr id="589" name="テキスト ボックス 588"/>
        <xdr:cNvSpPr txBox="1"/>
      </xdr:nvSpPr>
      <xdr:spPr>
        <a:xfrm>
          <a:off x="15213965" y="954278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85422</xdr:rowOff>
    </xdr:from>
    <xdr:to>
      <xdr:col>76</xdr:col>
      <xdr:colOff>114300</xdr:colOff>
      <xdr:row>58</xdr:row>
      <xdr:rowOff>81364</xdr:rowOff>
    </xdr:to>
    <xdr:cxnSp>
      <xdr:nvCxnSpPr>
        <xdr:cNvPr id="590" name="直線コネクタ 589"/>
        <xdr:cNvCxnSpPr/>
      </xdr:nvCxnSpPr>
      <xdr:spPr>
        <a:xfrm>
          <a:off x="13703300" y="98577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xdr:nvSpPr>
        <xdr:cNvPr id="591" name="フローチャート: 判断 590"/>
        <xdr:cNvSpPr/>
      </xdr:nvSpPr>
      <xdr:spPr>
        <a:xfrm>
          <a:off x="14541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xdr:nvSpPr>
        <xdr:cNvPr id="592" name="テキスト ボックス 591"/>
        <xdr:cNvSpPr txBox="1"/>
      </xdr:nvSpPr>
      <xdr:spPr>
        <a:xfrm>
          <a:off x="14324965" y="960818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4440</xdr:rowOff>
    </xdr:from>
    <xdr:to>
      <xdr:col>71</xdr:col>
      <xdr:colOff>177800</xdr:colOff>
      <xdr:row>57</xdr:row>
      <xdr:rowOff>85422</xdr:rowOff>
    </xdr:to>
    <xdr:cxnSp>
      <xdr:nvCxnSpPr>
        <xdr:cNvPr id="593" name="直線コネクタ 592"/>
        <xdr:cNvCxnSpPr/>
      </xdr:nvCxnSpPr>
      <xdr:spPr>
        <a:xfrm>
          <a:off x="12814300" y="9605010"/>
          <a:ext cx="889000" cy="2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xdr:nvSpPr>
        <xdr:cNvPr id="594" name="フローチャート: 判断 593"/>
        <xdr:cNvSpPr/>
      </xdr:nvSpPr>
      <xdr:spPr>
        <a:xfrm>
          <a:off x="136525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xdr:nvSpPr>
        <xdr:cNvPr id="595" name="テキスト ボックス 594"/>
        <xdr:cNvSpPr txBox="1"/>
      </xdr:nvSpPr>
      <xdr:spPr>
        <a:xfrm>
          <a:off x="13435965" y="957834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xdr:nvSpPr>
        <xdr:cNvPr id="596" name="フローチャート: 判断 595"/>
        <xdr:cNvSpPr/>
      </xdr:nvSpPr>
      <xdr:spPr>
        <a:xfrm>
          <a:off x="12763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xdr:nvSpPr>
        <xdr:cNvPr id="597" name="テキスト ボックス 596"/>
        <xdr:cNvSpPr txBox="1"/>
      </xdr:nvSpPr>
      <xdr:spPr>
        <a:xfrm>
          <a:off x="12546965" y="994918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xdr:nvSpPr>
        <xdr:cNvPr id="598" name="テキスト ボックス 597"/>
        <xdr:cNvSpPr txBox="1"/>
      </xdr:nvSpPr>
      <xdr:spPr>
        <a:xfrm>
          <a:off x="161290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xdr:nvSpPr>
        <xdr:cNvPr id="599" name="テキスト ボックス 598"/>
        <xdr:cNvSpPr txBox="1"/>
      </xdr:nvSpPr>
      <xdr:spPr>
        <a:xfrm>
          <a:off x="15290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xdr:nvSpPr>
        <xdr:cNvPr id="600" name="テキスト ボックス 599"/>
        <xdr:cNvSpPr txBox="1"/>
      </xdr:nvSpPr>
      <xdr:spPr>
        <a:xfrm>
          <a:off x="14401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xdr:nvSpPr>
        <xdr:cNvPr id="601" name="テキスト ボックス 600"/>
        <xdr:cNvSpPr txBox="1"/>
      </xdr:nvSpPr>
      <xdr:spPr>
        <a:xfrm>
          <a:off x="13512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xdr:nvSpPr>
        <xdr:cNvPr id="602" name="テキスト ボックス 601"/>
        <xdr:cNvSpPr txBox="1"/>
      </xdr:nvSpPr>
      <xdr:spPr>
        <a:xfrm>
          <a:off x="12623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66198</xdr:rowOff>
    </xdr:from>
    <xdr:to>
      <xdr:col>85</xdr:col>
      <xdr:colOff>177800</xdr:colOff>
      <xdr:row>57</xdr:row>
      <xdr:rowOff>167798</xdr:rowOff>
    </xdr:to>
    <xdr:sp>
      <xdr:nvSpPr>
        <xdr:cNvPr id="603" name="楕円 602"/>
        <xdr:cNvSpPr/>
      </xdr:nvSpPr>
      <xdr:spPr>
        <a:xfrm>
          <a:off x="162687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44625</xdr:rowOff>
    </xdr:from>
    <xdr:ext cx="534377" cy="259045"/>
    <xdr:sp>
      <xdr:nvSpPr>
        <xdr:cNvPr id="604" name="教育費該当値テキスト"/>
        <xdr:cNvSpPr txBox="1"/>
      </xdr:nvSpPr>
      <xdr:spPr>
        <a:xfrm>
          <a:off x="16370300" y="981710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32636</xdr:rowOff>
    </xdr:from>
    <xdr:to>
      <xdr:col>81</xdr:col>
      <xdr:colOff>101600</xdr:colOff>
      <xdr:row>58</xdr:row>
      <xdr:rowOff>134236</xdr:rowOff>
    </xdr:to>
    <xdr:sp>
      <xdr:nvSpPr>
        <xdr:cNvPr id="605" name="楕円 604"/>
        <xdr:cNvSpPr/>
      </xdr:nvSpPr>
      <xdr:spPr>
        <a:xfrm>
          <a:off x="15430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125363</xdr:rowOff>
    </xdr:from>
    <xdr:ext cx="534377" cy="259045"/>
    <xdr:sp>
      <xdr:nvSpPr>
        <xdr:cNvPr id="606" name="テキスト ボックス 605"/>
        <xdr:cNvSpPr txBox="1"/>
      </xdr:nvSpPr>
      <xdr:spPr>
        <a:xfrm>
          <a:off x="15213965" y="100691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30564</xdr:rowOff>
    </xdr:from>
    <xdr:to>
      <xdr:col>76</xdr:col>
      <xdr:colOff>165100</xdr:colOff>
      <xdr:row>58</xdr:row>
      <xdr:rowOff>132164</xdr:rowOff>
    </xdr:to>
    <xdr:sp>
      <xdr:nvSpPr>
        <xdr:cNvPr id="607" name="楕円 606"/>
        <xdr:cNvSpPr/>
      </xdr:nvSpPr>
      <xdr:spPr>
        <a:xfrm>
          <a:off x="14541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123291</xdr:rowOff>
    </xdr:from>
    <xdr:ext cx="534377" cy="259045"/>
    <xdr:sp>
      <xdr:nvSpPr>
        <xdr:cNvPr id="608" name="テキスト ボックス 607"/>
        <xdr:cNvSpPr txBox="1"/>
      </xdr:nvSpPr>
      <xdr:spPr>
        <a:xfrm>
          <a:off x="14324965" y="1006729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34622</xdr:rowOff>
    </xdr:from>
    <xdr:to>
      <xdr:col>72</xdr:col>
      <xdr:colOff>38100</xdr:colOff>
      <xdr:row>57</xdr:row>
      <xdr:rowOff>136222</xdr:rowOff>
    </xdr:to>
    <xdr:sp>
      <xdr:nvSpPr>
        <xdr:cNvPr id="609" name="楕円 608"/>
        <xdr:cNvSpPr/>
      </xdr:nvSpPr>
      <xdr:spPr>
        <a:xfrm>
          <a:off x="13652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127349</xdr:rowOff>
    </xdr:from>
    <xdr:ext cx="534377" cy="259045"/>
    <xdr:sp>
      <xdr:nvSpPr>
        <xdr:cNvPr id="610" name="テキスト ボックス 609"/>
        <xdr:cNvSpPr txBox="1"/>
      </xdr:nvSpPr>
      <xdr:spPr>
        <a:xfrm>
          <a:off x="13435965" y="989965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125090</xdr:rowOff>
    </xdr:from>
    <xdr:to>
      <xdr:col>67</xdr:col>
      <xdr:colOff>101600</xdr:colOff>
      <xdr:row>56</xdr:row>
      <xdr:rowOff>55240</xdr:rowOff>
    </xdr:to>
    <xdr:sp>
      <xdr:nvSpPr>
        <xdr:cNvPr id="611" name="楕円 610"/>
        <xdr:cNvSpPr/>
      </xdr:nvSpPr>
      <xdr:spPr>
        <a:xfrm>
          <a:off x="12763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71767</xdr:rowOff>
    </xdr:from>
    <xdr:ext cx="534377" cy="259045"/>
    <xdr:sp>
      <xdr:nvSpPr>
        <xdr:cNvPr id="612" name="テキスト ボックス 611"/>
        <xdr:cNvSpPr txBox="1"/>
      </xdr:nvSpPr>
      <xdr:spPr>
        <a:xfrm>
          <a:off x="12546965" y="9330055"/>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65</xdr:row>
      <xdr:rowOff>57150</xdr:rowOff>
    </xdr:from>
    <xdr:to>
      <xdr:col>74</xdr:col>
      <xdr:colOff>0</xdr:colOff>
      <xdr:row>66</xdr:row>
      <xdr:rowOff>139700</xdr:rowOff>
    </xdr:to>
    <xdr:sp>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66</xdr:row>
      <xdr:rowOff>88900</xdr:rowOff>
    </xdr:from>
    <xdr:to>
      <xdr:col>74</xdr:col>
      <xdr:colOff>0</xdr:colOff>
      <xdr:row>68</xdr:row>
      <xdr:rowOff>0</xdr:rowOff>
    </xdr:to>
    <xdr:sp>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66</xdr:row>
      <xdr:rowOff>88900</xdr:rowOff>
    </xdr:from>
    <xdr:to>
      <xdr:col>79</xdr:col>
      <xdr:colOff>63500</xdr:colOff>
      <xdr:row>68</xdr:row>
      <xdr:rowOff>0</xdr:rowOff>
    </xdr:to>
    <xdr:sp>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66</xdr:row>
      <xdr:rowOff>88900</xdr:rowOff>
    </xdr:from>
    <xdr:to>
      <xdr:col>85</xdr:col>
      <xdr:colOff>63500</xdr:colOff>
      <xdr:row>68</xdr:row>
      <xdr:rowOff>0</xdr:rowOff>
    </xdr:to>
    <xdr:sp>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xdr:nvSpPr>
        <xdr:cNvPr id="621" name="テキスト ボックス 620"/>
        <xdr:cNvSpPr txBox="1"/>
      </xdr:nvSpPr>
      <xdr:spPr>
        <a:xfrm>
          <a:off x="12407900" y="11493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xdr:nvSpPr>
        <xdr:cNvPr id="624" name="テキスト ボックス 623"/>
        <xdr:cNvSpPr txBox="1"/>
      </xdr:nvSpPr>
      <xdr:spPr>
        <a:xfrm>
          <a:off x="12197080" y="13446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xdr:nvSpPr>
        <xdr:cNvPr id="626" name="テキスト ボックス 625"/>
        <xdr:cNvSpPr txBox="1"/>
      </xdr:nvSpPr>
      <xdr:spPr>
        <a:xfrm>
          <a:off x="11850370" y="13065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xdr:nvSpPr>
        <xdr:cNvPr id="628" name="テキスト ボックス 627"/>
        <xdr:cNvSpPr txBox="1"/>
      </xdr:nvSpPr>
      <xdr:spPr>
        <a:xfrm>
          <a:off x="11850370" y="12684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xdr:nvSpPr>
        <xdr:cNvPr id="630" name="テキスト ボックス 629"/>
        <xdr:cNvSpPr txBox="1"/>
      </xdr:nvSpPr>
      <xdr:spPr>
        <a:xfrm>
          <a:off x="11850370" y="12303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xdr:nvSpPr>
        <xdr:cNvPr id="632" name="テキスト ボックス 631"/>
        <xdr:cNvSpPr txBox="1"/>
      </xdr:nvSpPr>
      <xdr:spPr>
        <a:xfrm>
          <a:off x="11850370" y="11922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xdr:nvSpPr>
        <xdr:cNvPr id="634" name="テキスト ボックス 633"/>
        <xdr:cNvSpPr txBox="1"/>
      </xdr:nvSpPr>
      <xdr:spPr>
        <a:xfrm>
          <a:off x="11850370" y="11541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xdr:nvCxnSpPr>
        <xdr:cNvPr id="636" name="直線コネクタ 635"/>
        <xdr:cNvCxnSpPr/>
      </xdr:nvCxnSpPr>
      <xdr:spPr>
        <a:xfrm flipV="1">
          <a:off x="16317595" y="12266930"/>
          <a:ext cx="635"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xdr:nvSpPr>
        <xdr:cNvPr id="637" name="災害復旧費最小値テキスト"/>
        <xdr:cNvSpPr txBox="1"/>
      </xdr:nvSpPr>
      <xdr:spPr>
        <a:xfrm>
          <a:off x="16370300" y="13637260"/>
          <a:ext cx="24892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xdr:nvSpPr>
        <xdr:cNvPr id="639" name="災害復旧費最大値テキスト"/>
        <xdr:cNvSpPr txBox="1"/>
      </xdr:nvSpPr>
      <xdr:spPr>
        <a:xfrm>
          <a:off x="16370300" y="12042140"/>
          <a:ext cx="59880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xdr:nvCxnSpPr>
        <xdr:cNvPr id="640" name="直線コネクタ 639"/>
        <xdr:cNvCxnSpPr/>
      </xdr:nvCxnSpPr>
      <xdr:spPr>
        <a:xfrm>
          <a:off x="16230600" y="1226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44244</xdr:rowOff>
    </xdr:from>
    <xdr:to>
      <xdr:col>85</xdr:col>
      <xdr:colOff>127000</xdr:colOff>
      <xdr:row>79</xdr:row>
      <xdr:rowOff>44382</xdr:rowOff>
    </xdr:to>
    <xdr:cxnSp>
      <xdr:nvCxnSpPr>
        <xdr:cNvPr id="641" name="直線コネクタ 640"/>
        <xdr:cNvCxnSpPr/>
      </xdr:nvCxnSpPr>
      <xdr:spPr>
        <a:xfrm flipV="1">
          <a:off x="15481300" y="13588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xdr:nvSpPr>
        <xdr:cNvPr id="642" name="災害復旧費平均値テキスト"/>
        <xdr:cNvSpPr txBox="1"/>
      </xdr:nvSpPr>
      <xdr:spPr>
        <a:xfrm>
          <a:off x="16370300" y="13383260"/>
          <a:ext cx="469265"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xdr:nvSpPr>
        <xdr:cNvPr id="643" name="フローチャート: 判断 642"/>
        <xdr:cNvSpPr/>
      </xdr:nvSpPr>
      <xdr:spPr>
        <a:xfrm>
          <a:off x="162687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40990</xdr:rowOff>
    </xdr:from>
    <xdr:to>
      <xdr:col>81</xdr:col>
      <xdr:colOff>50800</xdr:colOff>
      <xdr:row>79</xdr:row>
      <xdr:rowOff>44382</xdr:rowOff>
    </xdr:to>
    <xdr:cxnSp>
      <xdr:nvCxnSpPr>
        <xdr:cNvPr id="644" name="直線コネクタ 643"/>
        <xdr:cNvCxnSpPr/>
      </xdr:nvCxnSpPr>
      <xdr:spPr>
        <a:xfrm>
          <a:off x="14592300" y="13585190"/>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xdr:nvSpPr>
        <xdr:cNvPr id="645" name="フローチャート: 判断 644"/>
        <xdr:cNvSpPr/>
      </xdr:nvSpPr>
      <xdr:spPr>
        <a:xfrm>
          <a:off x="15430500" y="135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xdr:nvSpPr>
        <xdr:cNvPr id="646" name="テキスト ボックス 645"/>
        <xdr:cNvSpPr txBox="1"/>
      </xdr:nvSpPr>
      <xdr:spPr>
        <a:xfrm>
          <a:off x="15246350" y="1330515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40990</xdr:rowOff>
    </xdr:from>
    <xdr:to>
      <xdr:col>76</xdr:col>
      <xdr:colOff>114300</xdr:colOff>
      <xdr:row>79</xdr:row>
      <xdr:rowOff>42134</xdr:rowOff>
    </xdr:to>
    <xdr:cxnSp>
      <xdr:nvCxnSpPr>
        <xdr:cNvPr id="647" name="直線コネクタ 646"/>
        <xdr:cNvCxnSpPr/>
      </xdr:nvCxnSpPr>
      <xdr:spPr>
        <a:xfrm flipV="1">
          <a:off x="13703300" y="135851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xdr:nvSpPr>
        <xdr:cNvPr id="648" name="フローチャート: 判断 647"/>
        <xdr:cNvSpPr/>
      </xdr:nvSpPr>
      <xdr:spPr>
        <a:xfrm>
          <a:off x="145415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xdr:nvSpPr>
        <xdr:cNvPr id="649" name="テキスト ボックス 648"/>
        <xdr:cNvSpPr txBox="1"/>
      </xdr:nvSpPr>
      <xdr:spPr>
        <a:xfrm>
          <a:off x="14357350" y="1330769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42134</xdr:rowOff>
    </xdr:from>
    <xdr:to>
      <xdr:col>71</xdr:col>
      <xdr:colOff>177800</xdr:colOff>
      <xdr:row>79</xdr:row>
      <xdr:rowOff>44222</xdr:rowOff>
    </xdr:to>
    <xdr:cxnSp>
      <xdr:nvCxnSpPr>
        <xdr:cNvPr id="650" name="直線コネクタ 649"/>
        <xdr:cNvCxnSpPr/>
      </xdr:nvCxnSpPr>
      <xdr:spPr>
        <a:xfrm flipV="1">
          <a:off x="12814300" y="13586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xdr:nvSpPr>
        <xdr:cNvPr id="651" name="フローチャート: 判断 650"/>
        <xdr:cNvSpPr/>
      </xdr:nvSpPr>
      <xdr:spPr>
        <a:xfrm>
          <a:off x="13652500" y="135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xdr:nvSpPr>
        <xdr:cNvPr id="652" name="テキスト ボックス 651"/>
        <xdr:cNvSpPr txBox="1"/>
      </xdr:nvSpPr>
      <xdr:spPr>
        <a:xfrm>
          <a:off x="13513435" y="13310235"/>
          <a:ext cx="3790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xdr:nvSpPr>
        <xdr:cNvPr id="653" name="フローチャート: 判断 652"/>
        <xdr:cNvSpPr/>
      </xdr:nvSpPr>
      <xdr:spPr>
        <a:xfrm>
          <a:off x="12763500" y="135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xdr:nvSpPr>
        <xdr:cNvPr id="654" name="テキスト ボックス 653"/>
        <xdr:cNvSpPr txBox="1"/>
      </xdr:nvSpPr>
      <xdr:spPr>
        <a:xfrm>
          <a:off x="12579350" y="1330642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xdr:nvSpPr>
        <xdr:cNvPr id="655" name="テキスト ボックス 654"/>
        <xdr:cNvSpPr txBox="1"/>
      </xdr:nvSpPr>
      <xdr:spPr>
        <a:xfrm>
          <a:off x="161290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xdr:nvSpPr>
        <xdr:cNvPr id="656" name="テキスト ボックス 655"/>
        <xdr:cNvSpPr txBox="1"/>
      </xdr:nvSpPr>
      <xdr:spPr>
        <a:xfrm>
          <a:off x="15290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xdr:nvSpPr>
        <xdr:cNvPr id="657" name="テキスト ボックス 656"/>
        <xdr:cNvSpPr txBox="1"/>
      </xdr:nvSpPr>
      <xdr:spPr>
        <a:xfrm>
          <a:off x="14401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xdr:nvSpPr>
        <xdr:cNvPr id="658" name="テキスト ボックス 657"/>
        <xdr:cNvSpPr txBox="1"/>
      </xdr:nvSpPr>
      <xdr:spPr>
        <a:xfrm>
          <a:off x="13512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xdr:nvSpPr>
        <xdr:cNvPr id="659" name="テキスト ボックス 658"/>
        <xdr:cNvSpPr txBox="1"/>
      </xdr:nvSpPr>
      <xdr:spPr>
        <a:xfrm>
          <a:off x="12623800" y="13967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164894</xdr:rowOff>
    </xdr:from>
    <xdr:to>
      <xdr:col>85</xdr:col>
      <xdr:colOff>177800</xdr:colOff>
      <xdr:row>79</xdr:row>
      <xdr:rowOff>95044</xdr:rowOff>
    </xdr:to>
    <xdr:sp>
      <xdr:nvSpPr>
        <xdr:cNvPr id="660" name="楕円 659"/>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313932" cy="259045"/>
    <xdr:sp>
      <xdr:nvSpPr>
        <xdr:cNvPr id="661" name="災害復旧費該当値テキスト"/>
        <xdr:cNvSpPr txBox="1"/>
      </xdr:nvSpPr>
      <xdr:spPr>
        <a:xfrm>
          <a:off x="16370300" y="13510260"/>
          <a:ext cx="31369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165032</xdr:rowOff>
    </xdr:from>
    <xdr:to>
      <xdr:col>81</xdr:col>
      <xdr:colOff>101600</xdr:colOff>
      <xdr:row>79</xdr:row>
      <xdr:rowOff>95182</xdr:rowOff>
    </xdr:to>
    <xdr:sp>
      <xdr:nvSpPr>
        <xdr:cNvPr id="662" name="楕円 661"/>
        <xdr:cNvSpPr/>
      </xdr:nvSpPr>
      <xdr:spPr>
        <a:xfrm>
          <a:off x="15430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86309</xdr:rowOff>
    </xdr:from>
    <xdr:ext cx="313932" cy="259045"/>
    <xdr:sp>
      <xdr:nvSpPr>
        <xdr:cNvPr id="663" name="テキスト ボックス 662"/>
        <xdr:cNvSpPr txBox="1"/>
      </xdr:nvSpPr>
      <xdr:spPr>
        <a:xfrm>
          <a:off x="15323820" y="13630275"/>
          <a:ext cx="31432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161640</xdr:rowOff>
    </xdr:from>
    <xdr:to>
      <xdr:col>76</xdr:col>
      <xdr:colOff>165100</xdr:colOff>
      <xdr:row>79</xdr:row>
      <xdr:rowOff>91790</xdr:rowOff>
    </xdr:to>
    <xdr:sp>
      <xdr:nvSpPr>
        <xdr:cNvPr id="664" name="楕円 663"/>
        <xdr:cNvSpPr/>
      </xdr:nvSpPr>
      <xdr:spPr>
        <a:xfrm>
          <a:off x="14541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82917</xdr:rowOff>
    </xdr:from>
    <xdr:ext cx="378565" cy="259045"/>
    <xdr:sp>
      <xdr:nvSpPr>
        <xdr:cNvPr id="665" name="テキスト ボックス 664"/>
        <xdr:cNvSpPr txBox="1"/>
      </xdr:nvSpPr>
      <xdr:spPr>
        <a:xfrm>
          <a:off x="14402435" y="13627100"/>
          <a:ext cx="3790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162784</xdr:rowOff>
    </xdr:from>
    <xdr:to>
      <xdr:col>72</xdr:col>
      <xdr:colOff>38100</xdr:colOff>
      <xdr:row>79</xdr:row>
      <xdr:rowOff>92934</xdr:rowOff>
    </xdr:to>
    <xdr:sp>
      <xdr:nvSpPr>
        <xdr:cNvPr id="666" name="楕円 665"/>
        <xdr:cNvSpPr/>
      </xdr:nvSpPr>
      <xdr:spPr>
        <a:xfrm>
          <a:off x="13652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84061</xdr:rowOff>
    </xdr:from>
    <xdr:ext cx="378565" cy="259045"/>
    <xdr:sp>
      <xdr:nvSpPr>
        <xdr:cNvPr id="667" name="テキスト ボックス 666"/>
        <xdr:cNvSpPr txBox="1"/>
      </xdr:nvSpPr>
      <xdr:spPr>
        <a:xfrm>
          <a:off x="13513435" y="13628370"/>
          <a:ext cx="3790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164872</xdr:rowOff>
    </xdr:from>
    <xdr:to>
      <xdr:col>67</xdr:col>
      <xdr:colOff>101600</xdr:colOff>
      <xdr:row>79</xdr:row>
      <xdr:rowOff>95022</xdr:rowOff>
    </xdr:to>
    <xdr:sp>
      <xdr:nvSpPr>
        <xdr:cNvPr id="668" name="楕円 667"/>
        <xdr:cNvSpPr/>
      </xdr:nvSpPr>
      <xdr:spPr>
        <a:xfrm>
          <a:off x="12763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86149</xdr:rowOff>
    </xdr:from>
    <xdr:ext cx="313932" cy="259045"/>
    <xdr:sp>
      <xdr:nvSpPr>
        <xdr:cNvPr id="669" name="テキスト ボックス 668"/>
        <xdr:cNvSpPr txBox="1"/>
      </xdr:nvSpPr>
      <xdr:spPr>
        <a:xfrm>
          <a:off x="12656820" y="13630275"/>
          <a:ext cx="31432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85</xdr:row>
      <xdr:rowOff>57150</xdr:rowOff>
    </xdr:from>
    <xdr:to>
      <xdr:col>74</xdr:col>
      <xdr:colOff>0</xdr:colOff>
      <xdr:row>86</xdr:row>
      <xdr:rowOff>139700</xdr:rowOff>
    </xdr:to>
    <xdr:sp>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66</xdr:col>
      <xdr:colOff>0</xdr:colOff>
      <xdr:row>86</xdr:row>
      <xdr:rowOff>88900</xdr:rowOff>
    </xdr:from>
    <xdr:to>
      <xdr:col>74</xdr:col>
      <xdr:colOff>0</xdr:colOff>
      <xdr:row>88</xdr:row>
      <xdr:rowOff>0</xdr:rowOff>
    </xdr:to>
    <xdr:sp>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86</xdr:row>
      <xdr:rowOff>88900</xdr:rowOff>
    </xdr:from>
    <xdr:to>
      <xdr:col>79</xdr:col>
      <xdr:colOff>63500</xdr:colOff>
      <xdr:row>88</xdr:row>
      <xdr:rowOff>0</xdr:rowOff>
    </xdr:to>
    <xdr:sp>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86</xdr:row>
      <xdr:rowOff>88900</xdr:rowOff>
    </xdr:from>
    <xdr:to>
      <xdr:col>85</xdr:col>
      <xdr:colOff>63500</xdr:colOff>
      <xdr:row>88</xdr:row>
      <xdr:rowOff>0</xdr:rowOff>
    </xdr:to>
    <xdr:sp>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xdr:nvSpPr>
        <xdr:cNvPr id="678" name="テキスト ボックス 677"/>
        <xdr:cNvSpPr txBox="1"/>
      </xdr:nvSpPr>
      <xdr:spPr>
        <a:xfrm>
          <a:off x="12407900" y="14922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xdr:nvCxnSpPr>
        <xdr:cNvPr id="680" name="直線コネクタ 679"/>
        <xdr:cNvCxnSpPr/>
      </xdr:nvCxnSpPr>
      <xdr:spPr>
        <a:xfrm>
          <a:off x="12446000" y="17071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xdr:nvSpPr>
        <xdr:cNvPr id="681" name="テキスト ボックス 680"/>
        <xdr:cNvSpPr txBox="1"/>
      </xdr:nvSpPr>
      <xdr:spPr>
        <a:xfrm>
          <a:off x="12197080" y="16929735"/>
          <a:ext cx="24892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xdr:nvCxnSpPr>
        <xdr:cNvPr id="682" name="直線コネクタ 681"/>
        <xdr:cNvCxnSpPr/>
      </xdr:nvCxnSpPr>
      <xdr:spPr>
        <a:xfrm>
          <a:off x="12446000" y="16745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xdr:nvSpPr>
        <xdr:cNvPr id="683" name="テキスト ボックス 682"/>
        <xdr:cNvSpPr txBox="1"/>
      </xdr:nvSpPr>
      <xdr:spPr>
        <a:xfrm>
          <a:off x="11914505" y="1660334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xdr:nvCxnSpPr>
        <xdr:cNvPr id="684" name="直線コネクタ 683"/>
        <xdr:cNvCxnSpPr/>
      </xdr:nvCxnSpPr>
      <xdr:spPr>
        <a:xfrm>
          <a:off x="12446000" y="1641919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xdr:nvSpPr>
        <xdr:cNvPr id="685" name="テキスト ボックス 684"/>
        <xdr:cNvSpPr txBox="1"/>
      </xdr:nvSpPr>
      <xdr:spPr>
        <a:xfrm>
          <a:off x="11914505" y="16276955"/>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xdr:nvCxnSpPr>
        <xdr:cNvPr id="686" name="直線コネクタ 685"/>
        <xdr:cNvCxnSpPr/>
      </xdr:nvCxnSpPr>
      <xdr:spPr>
        <a:xfrm>
          <a:off x="12446000" y="1609217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xdr:nvSpPr>
        <xdr:cNvPr id="687" name="テキスト ボックス 686"/>
        <xdr:cNvSpPr txBox="1"/>
      </xdr:nvSpPr>
      <xdr:spPr>
        <a:xfrm>
          <a:off x="11914505" y="15949930"/>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xdr:nvCxnSpPr>
        <xdr:cNvPr id="688" name="直線コネクタ 687"/>
        <xdr:cNvCxnSpPr/>
      </xdr:nvCxnSpPr>
      <xdr:spPr>
        <a:xfrm>
          <a:off x="12446000" y="15765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xdr:nvSpPr>
        <xdr:cNvPr id="689" name="テキスト ボックス 688"/>
        <xdr:cNvSpPr txBox="1"/>
      </xdr:nvSpPr>
      <xdr:spPr>
        <a:xfrm>
          <a:off x="11914505" y="15623540"/>
          <a:ext cx="53149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xdr:nvCxnSpPr>
        <xdr:cNvPr id="690" name="直線コネクタ 689"/>
        <xdr:cNvCxnSpPr/>
      </xdr:nvCxnSpPr>
      <xdr:spPr>
        <a:xfrm>
          <a:off x="12446000" y="1543939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xdr:nvSpPr>
        <xdr:cNvPr id="691" name="テキスト ボックス 690"/>
        <xdr:cNvSpPr txBox="1"/>
      </xdr:nvSpPr>
      <xdr:spPr>
        <a:xfrm>
          <a:off x="11850370" y="15297150"/>
          <a:ext cx="59563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xdr:nvSpPr>
        <xdr:cNvPr id="693" name="テキスト ボックス 692"/>
        <xdr:cNvSpPr txBox="1"/>
      </xdr:nvSpPr>
      <xdr:spPr>
        <a:xfrm>
          <a:off x="11850370" y="14970760"/>
          <a:ext cx="59563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xdr:nvCxnSpPr>
        <xdr:cNvPr id="695" name="直線コネクタ 694"/>
        <xdr:cNvCxnSpPr/>
      </xdr:nvCxnSpPr>
      <xdr:spPr>
        <a:xfrm flipV="1">
          <a:off x="16317595" y="15528290"/>
          <a:ext cx="635"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xdr:nvSpPr>
        <xdr:cNvPr id="696" name="公債費最小値テキスト"/>
        <xdr:cNvSpPr txBox="1"/>
      </xdr:nvSpPr>
      <xdr:spPr>
        <a:xfrm>
          <a:off x="16370300" y="1685290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xdr:nvCxnSpPr>
        <xdr:cNvPr id="697" name="直線コネクタ 696"/>
        <xdr:cNvCxnSpPr/>
      </xdr:nvCxnSpPr>
      <xdr:spPr>
        <a:xfrm>
          <a:off x="16230600" y="168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xdr:nvSpPr>
        <xdr:cNvPr id="698" name="公債費最大値テキスト"/>
        <xdr:cNvSpPr txBox="1"/>
      </xdr:nvSpPr>
      <xdr:spPr>
        <a:xfrm>
          <a:off x="16370300" y="15303500"/>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xdr:nvCxnSpPr>
        <xdr:cNvPr id="699" name="直線コネクタ 698"/>
        <xdr:cNvCxnSpPr/>
      </xdr:nvCxnSpPr>
      <xdr:spPr>
        <a:xfrm>
          <a:off x="16230600" y="155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59314</xdr:rowOff>
    </xdr:from>
    <xdr:to>
      <xdr:col>85</xdr:col>
      <xdr:colOff>127000</xdr:colOff>
      <xdr:row>96</xdr:row>
      <xdr:rowOff>159719</xdr:rowOff>
    </xdr:to>
    <xdr:cxnSp>
      <xdr:nvCxnSpPr>
        <xdr:cNvPr id="700" name="直線コネクタ 699"/>
        <xdr:cNvCxnSpPr/>
      </xdr:nvCxnSpPr>
      <xdr:spPr>
        <a:xfrm>
          <a:off x="15481300" y="16518255"/>
          <a:ext cx="8382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xdr:nvSpPr>
        <xdr:cNvPr id="701" name="公債費平均値テキスト"/>
        <xdr:cNvSpPr txBox="1"/>
      </xdr:nvSpPr>
      <xdr:spPr>
        <a:xfrm>
          <a:off x="16370300" y="16363315"/>
          <a:ext cx="534035" cy="2584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xdr:nvSpPr>
        <xdr:cNvPr id="702" name="フローチャート: 判断 701"/>
        <xdr:cNvSpPr/>
      </xdr:nvSpPr>
      <xdr:spPr>
        <a:xfrm>
          <a:off x="162687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59314</xdr:rowOff>
    </xdr:from>
    <xdr:to>
      <xdr:col>81</xdr:col>
      <xdr:colOff>50800</xdr:colOff>
      <xdr:row>96</xdr:row>
      <xdr:rowOff>109083</xdr:rowOff>
    </xdr:to>
    <xdr:cxnSp>
      <xdr:nvCxnSpPr>
        <xdr:cNvPr id="703" name="直線コネクタ 702"/>
        <xdr:cNvCxnSpPr/>
      </xdr:nvCxnSpPr>
      <xdr:spPr>
        <a:xfrm flipV="1">
          <a:off x="14592300" y="165182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xdr:nvSpPr>
        <xdr:cNvPr id="704" name="フローチャート: 判断 703"/>
        <xdr:cNvSpPr/>
      </xdr:nvSpPr>
      <xdr:spPr>
        <a:xfrm>
          <a:off x="15430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xdr:nvSpPr>
        <xdr:cNvPr id="705" name="テキスト ボックス 704"/>
        <xdr:cNvSpPr txBox="1"/>
      </xdr:nvSpPr>
      <xdr:spPr>
        <a:xfrm>
          <a:off x="15213965" y="165969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109083</xdr:rowOff>
    </xdr:from>
    <xdr:to>
      <xdr:col>76</xdr:col>
      <xdr:colOff>114300</xdr:colOff>
      <xdr:row>96</xdr:row>
      <xdr:rowOff>115109</xdr:rowOff>
    </xdr:to>
    <xdr:cxnSp>
      <xdr:nvCxnSpPr>
        <xdr:cNvPr id="706" name="直線コネクタ 705"/>
        <xdr:cNvCxnSpPr/>
      </xdr:nvCxnSpPr>
      <xdr:spPr>
        <a:xfrm flipV="1">
          <a:off x="13703300" y="16567785"/>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xdr:nvSpPr>
        <xdr:cNvPr id="707" name="フローチャート: 判断 706"/>
        <xdr:cNvSpPr/>
      </xdr:nvSpPr>
      <xdr:spPr>
        <a:xfrm>
          <a:off x="14541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xdr:nvSpPr>
        <xdr:cNvPr id="708" name="テキスト ボックス 707"/>
        <xdr:cNvSpPr txBox="1"/>
      </xdr:nvSpPr>
      <xdr:spPr>
        <a:xfrm>
          <a:off x="14324965" y="1627187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115109</xdr:rowOff>
    </xdr:from>
    <xdr:to>
      <xdr:col>71</xdr:col>
      <xdr:colOff>177800</xdr:colOff>
      <xdr:row>96</xdr:row>
      <xdr:rowOff>140647</xdr:rowOff>
    </xdr:to>
    <xdr:cxnSp>
      <xdr:nvCxnSpPr>
        <xdr:cNvPr id="709" name="直線コネクタ 708"/>
        <xdr:cNvCxnSpPr/>
      </xdr:nvCxnSpPr>
      <xdr:spPr>
        <a:xfrm flipV="1">
          <a:off x="12814300" y="16574135"/>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xdr:nvSpPr>
        <xdr:cNvPr id="710" name="フローチャート: 判断 709"/>
        <xdr:cNvSpPr/>
      </xdr:nvSpPr>
      <xdr:spPr>
        <a:xfrm>
          <a:off x="13652500" y="1650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xdr:nvSpPr>
        <xdr:cNvPr id="711" name="テキスト ボックス 710"/>
        <xdr:cNvSpPr txBox="1"/>
      </xdr:nvSpPr>
      <xdr:spPr>
        <a:xfrm>
          <a:off x="13435965" y="16275685"/>
          <a:ext cx="53403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xdr:nvSpPr>
        <xdr:cNvPr id="712" name="フローチャート: 判断 711"/>
        <xdr:cNvSpPr/>
      </xdr:nvSpPr>
      <xdr:spPr>
        <a:xfrm>
          <a:off x="12763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xdr:nvSpPr>
        <xdr:cNvPr id="713" name="テキスト ボックス 712"/>
        <xdr:cNvSpPr txBox="1"/>
      </xdr:nvSpPr>
      <xdr:spPr>
        <a:xfrm>
          <a:off x="12546965" y="1627822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xdr:nvSpPr>
        <xdr:cNvPr id="714" name="テキスト ボックス 713"/>
        <xdr:cNvSpPr txBox="1"/>
      </xdr:nvSpPr>
      <xdr:spPr>
        <a:xfrm>
          <a:off x="161290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xdr:nvSpPr>
        <xdr:cNvPr id="715" name="テキスト ボックス 714"/>
        <xdr:cNvSpPr txBox="1"/>
      </xdr:nvSpPr>
      <xdr:spPr>
        <a:xfrm>
          <a:off x="15290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xdr:nvSpPr>
        <xdr:cNvPr id="716" name="テキスト ボックス 715"/>
        <xdr:cNvSpPr txBox="1"/>
      </xdr:nvSpPr>
      <xdr:spPr>
        <a:xfrm>
          <a:off x="14401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xdr:nvSpPr>
        <xdr:cNvPr id="717" name="テキスト ボックス 716"/>
        <xdr:cNvSpPr txBox="1"/>
      </xdr:nvSpPr>
      <xdr:spPr>
        <a:xfrm>
          <a:off x="13512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xdr:nvSpPr>
        <xdr:cNvPr id="718" name="テキスト ボックス 717"/>
        <xdr:cNvSpPr txBox="1"/>
      </xdr:nvSpPr>
      <xdr:spPr>
        <a:xfrm>
          <a:off x="12623800" y="17396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108919</xdr:rowOff>
    </xdr:from>
    <xdr:to>
      <xdr:col>85</xdr:col>
      <xdr:colOff>177800</xdr:colOff>
      <xdr:row>97</xdr:row>
      <xdr:rowOff>39069</xdr:rowOff>
    </xdr:to>
    <xdr:sp>
      <xdr:nvSpPr>
        <xdr:cNvPr id="719" name="楕円 718"/>
        <xdr:cNvSpPr/>
      </xdr:nvSpPr>
      <xdr:spPr>
        <a:xfrm>
          <a:off x="16268700" y="165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87346</xdr:rowOff>
    </xdr:from>
    <xdr:ext cx="534377" cy="259045"/>
    <xdr:sp>
      <xdr:nvSpPr>
        <xdr:cNvPr id="720" name="公債費該当値テキスト"/>
        <xdr:cNvSpPr txBox="1"/>
      </xdr:nvSpPr>
      <xdr:spPr>
        <a:xfrm>
          <a:off x="16370300" y="165461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8514</xdr:rowOff>
    </xdr:from>
    <xdr:to>
      <xdr:col>81</xdr:col>
      <xdr:colOff>101600</xdr:colOff>
      <xdr:row>96</xdr:row>
      <xdr:rowOff>110114</xdr:rowOff>
    </xdr:to>
    <xdr:sp>
      <xdr:nvSpPr>
        <xdr:cNvPr id="721" name="楕円 720"/>
        <xdr:cNvSpPr/>
      </xdr:nvSpPr>
      <xdr:spPr>
        <a:xfrm>
          <a:off x="15430500" y="164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126641</xdr:rowOff>
    </xdr:from>
    <xdr:ext cx="534377" cy="259045"/>
    <xdr:sp>
      <xdr:nvSpPr>
        <xdr:cNvPr id="722" name="テキスト ボックス 721"/>
        <xdr:cNvSpPr txBox="1"/>
      </xdr:nvSpPr>
      <xdr:spPr>
        <a:xfrm>
          <a:off x="15213965" y="1624266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58283</xdr:rowOff>
    </xdr:from>
    <xdr:to>
      <xdr:col>76</xdr:col>
      <xdr:colOff>165100</xdr:colOff>
      <xdr:row>96</xdr:row>
      <xdr:rowOff>159883</xdr:rowOff>
    </xdr:to>
    <xdr:sp>
      <xdr:nvSpPr>
        <xdr:cNvPr id="723" name="楕円 722"/>
        <xdr:cNvSpPr/>
      </xdr:nvSpPr>
      <xdr:spPr>
        <a:xfrm>
          <a:off x="14541500" y="165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151010</xdr:rowOff>
    </xdr:from>
    <xdr:ext cx="534377" cy="259045"/>
    <xdr:sp>
      <xdr:nvSpPr>
        <xdr:cNvPr id="724" name="テキスト ボックス 723"/>
        <xdr:cNvSpPr txBox="1"/>
      </xdr:nvSpPr>
      <xdr:spPr>
        <a:xfrm>
          <a:off x="14324965" y="1660969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64309</xdr:rowOff>
    </xdr:from>
    <xdr:to>
      <xdr:col>72</xdr:col>
      <xdr:colOff>38100</xdr:colOff>
      <xdr:row>96</xdr:row>
      <xdr:rowOff>165909</xdr:rowOff>
    </xdr:to>
    <xdr:sp>
      <xdr:nvSpPr>
        <xdr:cNvPr id="725" name="楕円 724"/>
        <xdr:cNvSpPr/>
      </xdr:nvSpPr>
      <xdr:spPr>
        <a:xfrm>
          <a:off x="13652500" y="1652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157036</xdr:rowOff>
    </xdr:from>
    <xdr:ext cx="534377" cy="259045"/>
    <xdr:sp>
      <xdr:nvSpPr>
        <xdr:cNvPr id="726" name="テキスト ボックス 725"/>
        <xdr:cNvSpPr txBox="1"/>
      </xdr:nvSpPr>
      <xdr:spPr>
        <a:xfrm>
          <a:off x="13435965" y="1661604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89847</xdr:rowOff>
    </xdr:from>
    <xdr:to>
      <xdr:col>67</xdr:col>
      <xdr:colOff>101600</xdr:colOff>
      <xdr:row>97</xdr:row>
      <xdr:rowOff>19997</xdr:rowOff>
    </xdr:to>
    <xdr:sp>
      <xdr:nvSpPr>
        <xdr:cNvPr id="727" name="楕円 726"/>
        <xdr:cNvSpPr/>
      </xdr:nvSpPr>
      <xdr:spPr>
        <a:xfrm>
          <a:off x="12763500" y="165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11124</xdr:rowOff>
    </xdr:from>
    <xdr:ext cx="534377" cy="259045"/>
    <xdr:sp>
      <xdr:nvSpPr>
        <xdr:cNvPr id="728" name="テキスト ボックス 727"/>
        <xdr:cNvSpPr txBox="1"/>
      </xdr:nvSpPr>
      <xdr:spPr>
        <a:xfrm>
          <a:off x="12546965" y="16641445"/>
          <a:ext cx="53403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127000</xdr:colOff>
      <xdr:row>25</xdr:row>
      <xdr:rowOff>57150</xdr:rowOff>
    </xdr:from>
    <xdr:to>
      <xdr:col>104</xdr:col>
      <xdr:colOff>127000</xdr:colOff>
      <xdr:row>26</xdr:row>
      <xdr:rowOff>139700</xdr:rowOff>
    </xdr:to>
    <xdr:sp>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127000</xdr:colOff>
      <xdr:row>26</xdr:row>
      <xdr:rowOff>88900</xdr:rowOff>
    </xdr:from>
    <xdr:to>
      <xdr:col>104</xdr:col>
      <xdr:colOff>127000</xdr:colOff>
      <xdr:row>28</xdr:row>
      <xdr:rowOff>0</xdr:rowOff>
    </xdr:to>
    <xdr:sp>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26</xdr:row>
      <xdr:rowOff>88900</xdr:rowOff>
    </xdr:from>
    <xdr:to>
      <xdr:col>110</xdr:col>
      <xdr:colOff>0</xdr:colOff>
      <xdr:row>28</xdr:row>
      <xdr:rowOff>0</xdr:rowOff>
    </xdr:to>
    <xdr:sp>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26</xdr:row>
      <xdr:rowOff>88900</xdr:rowOff>
    </xdr:from>
    <xdr:to>
      <xdr:col>116</xdr:col>
      <xdr:colOff>0</xdr:colOff>
      <xdr:row>28</xdr:row>
      <xdr:rowOff>0</xdr:rowOff>
    </xdr:to>
    <xdr:sp>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xdr:nvSpPr>
        <xdr:cNvPr id="737" name="テキスト ボックス 736"/>
        <xdr:cNvSpPr txBox="1"/>
      </xdr:nvSpPr>
      <xdr:spPr>
        <a:xfrm>
          <a:off x="18249900" y="4635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xdr:nvCxnSpPr>
        <xdr:cNvPr id="739" name="直線コネクタ 738"/>
        <xdr:cNvCxnSpPr/>
      </xdr:nvCxnSpPr>
      <xdr:spPr>
        <a:xfrm>
          <a:off x="18288000" y="6784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xdr:nvSpPr>
        <xdr:cNvPr id="740" name="テキスト ボックス 739"/>
        <xdr:cNvSpPr txBox="1"/>
      </xdr:nvSpPr>
      <xdr:spPr>
        <a:xfrm>
          <a:off x="18039080" y="6642735"/>
          <a:ext cx="24892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xdr:nvCxnSpPr>
        <xdr:cNvPr id="741" name="直線コネクタ 740"/>
        <xdr:cNvCxnSpPr/>
      </xdr:nvCxnSpPr>
      <xdr:spPr>
        <a:xfrm>
          <a:off x="18288000" y="6458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xdr:nvSpPr>
        <xdr:cNvPr id="742" name="テキスト ボックス 741"/>
        <xdr:cNvSpPr txBox="1"/>
      </xdr:nvSpPr>
      <xdr:spPr>
        <a:xfrm>
          <a:off x="17910810" y="6316345"/>
          <a:ext cx="37719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xdr:nvCxnSpPr>
        <xdr:cNvPr id="743" name="直線コネクタ 742"/>
        <xdr:cNvCxnSpPr/>
      </xdr:nvCxnSpPr>
      <xdr:spPr>
        <a:xfrm>
          <a:off x="18288000" y="613219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xdr:nvSpPr>
        <xdr:cNvPr id="744" name="テキスト ボックス 743"/>
        <xdr:cNvSpPr txBox="1"/>
      </xdr:nvSpPr>
      <xdr:spPr>
        <a:xfrm>
          <a:off x="17910810" y="5989955"/>
          <a:ext cx="37719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xdr:nvCxnSpPr>
        <xdr:cNvPr id="745" name="直線コネクタ 744"/>
        <xdr:cNvCxnSpPr/>
      </xdr:nvCxnSpPr>
      <xdr:spPr>
        <a:xfrm>
          <a:off x="18288000" y="580517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xdr:nvSpPr>
        <xdr:cNvPr id="746" name="テキスト ボックス 745"/>
        <xdr:cNvSpPr txBox="1"/>
      </xdr:nvSpPr>
      <xdr:spPr>
        <a:xfrm>
          <a:off x="17910810" y="5662930"/>
          <a:ext cx="37719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xdr:nvCxnSpPr>
        <xdr:cNvPr id="747" name="直線コネクタ 746"/>
        <xdr:cNvCxnSpPr/>
      </xdr:nvCxnSpPr>
      <xdr:spPr>
        <a:xfrm>
          <a:off x="18288000" y="5478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xdr:nvSpPr>
        <xdr:cNvPr id="748" name="テキスト ボックス 747"/>
        <xdr:cNvSpPr txBox="1"/>
      </xdr:nvSpPr>
      <xdr:spPr>
        <a:xfrm>
          <a:off x="17820640" y="5336540"/>
          <a:ext cx="46736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xdr:nvCxnSpPr>
        <xdr:cNvPr id="749" name="直線コネクタ 748"/>
        <xdr:cNvCxnSpPr/>
      </xdr:nvCxnSpPr>
      <xdr:spPr>
        <a:xfrm>
          <a:off x="18288000" y="515239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xdr:nvSpPr>
        <xdr:cNvPr id="750" name="テキスト ボックス 749"/>
        <xdr:cNvSpPr txBox="1"/>
      </xdr:nvSpPr>
      <xdr:spPr>
        <a:xfrm>
          <a:off x="17820640" y="5010150"/>
          <a:ext cx="46736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xdr:nvSpPr>
        <xdr:cNvPr id="752" name="テキスト ボックス 751"/>
        <xdr:cNvSpPr txBox="1"/>
      </xdr:nvSpPr>
      <xdr:spPr>
        <a:xfrm>
          <a:off x="17820640" y="4683760"/>
          <a:ext cx="46736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xdr:nvCxnSpPr>
        <xdr:cNvPr id="754" name="直線コネクタ 753"/>
        <xdr:cNvCxnSpPr/>
      </xdr:nvCxnSpPr>
      <xdr:spPr>
        <a:xfrm flipV="1">
          <a:off x="22159595" y="5161915"/>
          <a:ext cx="635"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xdr:nvSpPr>
        <xdr:cNvPr id="755" name="諸支出金最小値テキスト"/>
        <xdr:cNvSpPr txBox="1"/>
      </xdr:nvSpPr>
      <xdr:spPr>
        <a:xfrm>
          <a:off x="22212300" y="6799580"/>
          <a:ext cx="24892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xdr:nvCxnSpPr>
        <xdr:cNvPr id="756" name="直線コネクタ 755"/>
        <xdr:cNvCxnSpPr/>
      </xdr:nvCxnSpPr>
      <xdr:spPr>
        <a:xfrm>
          <a:off x="22072600" y="678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xdr:nvSpPr>
        <xdr:cNvPr id="757" name="諸支出金最大値テキスト"/>
        <xdr:cNvSpPr txBox="1"/>
      </xdr:nvSpPr>
      <xdr:spPr>
        <a:xfrm>
          <a:off x="22212300" y="4937125"/>
          <a:ext cx="46926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xdr:nvCxnSpPr>
        <xdr:cNvPr id="758" name="直線コネクタ 757"/>
        <xdr:cNvCxnSpPr/>
      </xdr:nvCxnSpPr>
      <xdr:spPr>
        <a:xfrm>
          <a:off x="22072600" y="516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xdr:nvCxnSpPr>
        <xdr:cNvPr id="759" name="直線コネクタ 758"/>
        <xdr:cNvCxnSpPr/>
      </xdr:nvCxnSpPr>
      <xdr:spPr>
        <a:xfrm>
          <a:off x="21323300" y="6784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xdr:nvSpPr>
        <xdr:cNvPr id="760" name="諸支出金平均値テキスト"/>
        <xdr:cNvSpPr txBox="1"/>
      </xdr:nvSpPr>
      <xdr:spPr>
        <a:xfrm>
          <a:off x="22212300" y="6545580"/>
          <a:ext cx="313690" cy="259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xdr:nvSpPr>
        <xdr:cNvPr id="761" name="フローチャート: 判断 760"/>
        <xdr:cNvSpPr/>
      </xdr:nvSpPr>
      <xdr:spPr>
        <a:xfrm>
          <a:off x="221107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xdr:nvCxnSpPr>
        <xdr:cNvPr id="762" name="直線コネクタ 761"/>
        <xdr:cNvCxnSpPr/>
      </xdr:nvCxnSpPr>
      <xdr:spPr>
        <a:xfrm>
          <a:off x="20434300" y="6784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xdr:nvSpPr>
        <xdr:cNvPr id="763" name="フローチャート: 判断 762"/>
        <xdr:cNvSpPr/>
      </xdr:nvSpPr>
      <xdr:spPr>
        <a:xfrm>
          <a:off x="2127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xdr:nvSpPr>
        <xdr:cNvPr id="764" name="テキスト ボックス 763"/>
        <xdr:cNvSpPr txBox="1"/>
      </xdr:nvSpPr>
      <xdr:spPr>
        <a:xfrm>
          <a:off x="21165820" y="6421120"/>
          <a:ext cx="31432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xdr:nvCxnSpPr>
        <xdr:cNvPr id="765" name="直線コネクタ 764"/>
        <xdr:cNvCxnSpPr/>
      </xdr:nvCxnSpPr>
      <xdr:spPr>
        <a:xfrm>
          <a:off x="19545300" y="6784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xdr:nvSpPr>
        <xdr:cNvPr id="766" name="フローチャート: 判断 765"/>
        <xdr:cNvSpPr/>
      </xdr:nvSpPr>
      <xdr:spPr>
        <a:xfrm>
          <a:off x="20383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xdr:nvSpPr>
        <xdr:cNvPr id="767" name="テキスト ボックス 766"/>
        <xdr:cNvSpPr txBox="1"/>
      </xdr:nvSpPr>
      <xdr:spPr>
        <a:xfrm>
          <a:off x="20276820" y="6481445"/>
          <a:ext cx="31432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xdr:nvCxnSpPr>
        <xdr:cNvPr id="768" name="直線コネクタ 767"/>
        <xdr:cNvCxnSpPr/>
      </xdr:nvCxnSpPr>
      <xdr:spPr>
        <a:xfrm>
          <a:off x="18656300" y="6784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xdr:nvSpPr>
        <xdr:cNvPr id="769" name="フローチャート: 判断 768"/>
        <xdr:cNvSpPr/>
      </xdr:nvSpPr>
      <xdr:spPr>
        <a:xfrm>
          <a:off x="19494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xdr:nvSpPr>
        <xdr:cNvPr id="770" name="テキスト ボックス 769"/>
        <xdr:cNvSpPr txBox="1"/>
      </xdr:nvSpPr>
      <xdr:spPr>
        <a:xfrm>
          <a:off x="19387820" y="6452870"/>
          <a:ext cx="31432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xdr:nvSpPr>
        <xdr:cNvPr id="771" name="フローチャート: 判断 770"/>
        <xdr:cNvSpPr/>
      </xdr:nvSpPr>
      <xdr:spPr>
        <a:xfrm>
          <a:off x="18605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xdr:nvSpPr>
        <xdr:cNvPr id="772" name="テキスト ボックス 771"/>
        <xdr:cNvSpPr txBox="1"/>
      </xdr:nvSpPr>
      <xdr:spPr>
        <a:xfrm>
          <a:off x="18498820" y="6446520"/>
          <a:ext cx="31432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xdr:nvSpPr>
        <xdr:cNvPr id="773" name="テキスト ボックス 772"/>
        <xdr:cNvSpPr txBox="1"/>
      </xdr:nvSpPr>
      <xdr:spPr>
        <a:xfrm>
          <a:off x="219710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xdr:nvSpPr>
        <xdr:cNvPr id="774" name="テキスト ボックス 773"/>
        <xdr:cNvSpPr txBox="1"/>
      </xdr:nvSpPr>
      <xdr:spPr>
        <a:xfrm>
          <a:off x="21132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xdr:nvSpPr>
        <xdr:cNvPr id="775" name="テキスト ボックス 774"/>
        <xdr:cNvSpPr txBox="1"/>
      </xdr:nvSpPr>
      <xdr:spPr>
        <a:xfrm>
          <a:off x="20243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xdr:nvSpPr>
        <xdr:cNvPr id="776" name="テキスト ボックス 775"/>
        <xdr:cNvSpPr txBox="1"/>
      </xdr:nvSpPr>
      <xdr:spPr>
        <a:xfrm>
          <a:off x="19354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xdr:nvSpPr>
        <xdr:cNvPr id="777" name="テキスト ボックス 776"/>
        <xdr:cNvSpPr txBox="1"/>
      </xdr:nvSpPr>
      <xdr:spPr>
        <a:xfrm>
          <a:off x="18465800" y="7109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xdr:nvSpPr>
        <xdr:cNvPr id="778" name="楕円 777"/>
        <xdr:cNvSpPr/>
      </xdr:nvSpPr>
      <xdr:spPr>
        <a:xfrm>
          <a:off x="221107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xdr:nvSpPr>
        <xdr:cNvPr id="779" name="諸支出金該当値テキスト"/>
        <xdr:cNvSpPr txBox="1"/>
      </xdr:nvSpPr>
      <xdr:spPr>
        <a:xfrm>
          <a:off x="22212300" y="6672580"/>
          <a:ext cx="24892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xdr:nvSpPr>
        <xdr:cNvPr id="780" name="楕円 779"/>
        <xdr:cNvSpPr/>
      </xdr:nvSpPr>
      <xdr:spPr>
        <a:xfrm>
          <a:off x="21272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xdr:nvSpPr>
        <xdr:cNvPr id="781" name="テキスト ボックス 780"/>
        <xdr:cNvSpPr txBox="1"/>
      </xdr:nvSpPr>
      <xdr:spPr>
        <a:xfrm>
          <a:off x="21198205" y="6826885"/>
          <a:ext cx="24955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xdr:nvSpPr>
        <xdr:cNvPr id="782" name="楕円 781"/>
        <xdr:cNvSpPr/>
      </xdr:nvSpPr>
      <xdr:spPr>
        <a:xfrm>
          <a:off x="20383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xdr:nvSpPr>
        <xdr:cNvPr id="783" name="テキスト ボックス 782"/>
        <xdr:cNvSpPr txBox="1"/>
      </xdr:nvSpPr>
      <xdr:spPr>
        <a:xfrm>
          <a:off x="20309205" y="6826885"/>
          <a:ext cx="24955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xdr:nvSpPr>
        <xdr:cNvPr id="784" name="楕円 783"/>
        <xdr:cNvSpPr/>
      </xdr:nvSpPr>
      <xdr:spPr>
        <a:xfrm>
          <a:off x="19494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xdr:nvSpPr>
        <xdr:cNvPr id="785" name="テキスト ボックス 784"/>
        <xdr:cNvSpPr txBox="1"/>
      </xdr:nvSpPr>
      <xdr:spPr>
        <a:xfrm>
          <a:off x="19420205" y="6826885"/>
          <a:ext cx="24955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xdr:nvSpPr>
        <xdr:cNvPr id="786" name="楕円 785"/>
        <xdr:cNvSpPr/>
      </xdr:nvSpPr>
      <xdr:spPr>
        <a:xfrm>
          <a:off x="18605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xdr:nvSpPr>
        <xdr:cNvPr id="787" name="テキスト ボックス 786"/>
        <xdr:cNvSpPr txBox="1"/>
      </xdr:nvSpPr>
      <xdr:spPr>
        <a:xfrm>
          <a:off x="18531205" y="6826885"/>
          <a:ext cx="249555"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endPar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127000</xdr:colOff>
      <xdr:row>45</xdr:row>
      <xdr:rowOff>57150</xdr:rowOff>
    </xdr:from>
    <xdr:to>
      <xdr:col>104</xdr:col>
      <xdr:colOff>127000</xdr:colOff>
      <xdr:row>46</xdr:row>
      <xdr:rowOff>139700</xdr:rowOff>
    </xdr:to>
    <xdr:sp>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127000</xdr:colOff>
      <xdr:row>46</xdr:row>
      <xdr:rowOff>88900</xdr:rowOff>
    </xdr:from>
    <xdr:to>
      <xdr:col>104</xdr:col>
      <xdr:colOff>127000</xdr:colOff>
      <xdr:row>48</xdr:row>
      <xdr:rowOff>0</xdr:rowOff>
    </xdr:to>
    <xdr:sp>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46</xdr:row>
      <xdr:rowOff>88900</xdr:rowOff>
    </xdr:from>
    <xdr:to>
      <xdr:col>110</xdr:col>
      <xdr:colOff>0</xdr:colOff>
      <xdr:row>48</xdr:row>
      <xdr:rowOff>0</xdr:rowOff>
    </xdr:to>
    <xdr:sp>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46</xdr:row>
      <xdr:rowOff>88900</xdr:rowOff>
    </xdr:from>
    <xdr:to>
      <xdr:col>116</xdr:col>
      <xdr:colOff>0</xdr:colOff>
      <xdr:row>48</xdr:row>
      <xdr:rowOff>0</xdr:rowOff>
    </xdr:to>
    <xdr:sp>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xdr:nvSpPr>
        <xdr:cNvPr id="796" name="テキスト ボックス 795"/>
        <xdr:cNvSpPr txBox="1"/>
      </xdr:nvSpPr>
      <xdr:spPr>
        <a:xfrm>
          <a:off x="18249900" y="8064500"/>
          <a:ext cx="349250"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xdr:nvSpPr>
        <xdr:cNvPr id="799" name="テキスト ボックス 798"/>
        <xdr:cNvSpPr txBox="1"/>
      </xdr:nvSpPr>
      <xdr:spPr>
        <a:xfrm>
          <a:off x="18039080" y="9255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xdr:nvSpPr>
        <xdr:cNvPr id="801" name="テキスト ボックス 800"/>
        <xdr:cNvSpPr txBox="1"/>
      </xdr:nvSpPr>
      <xdr:spPr>
        <a:xfrm>
          <a:off x="18039080" y="811276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xdr:nvCxnSpPr>
        <xdr:cNvPr id="803" name="直線コネクタ 802"/>
        <xdr:cNvCxnSpPr/>
      </xdr:nvCxnSpPr>
      <xdr:spPr>
        <a:xfrm>
          <a:off x="22159595" y="9398000"/>
          <a:ext cx="63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xdr:nvSpPr>
        <xdr:cNvPr id="804" name="前年度繰上充用金最小値テキスト"/>
        <xdr:cNvSpPr txBox="1"/>
      </xdr:nvSpPr>
      <xdr:spPr>
        <a:xfrm>
          <a:off x="22212300" y="943991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xdr:nvSpPr>
        <xdr:cNvPr id="806" name="前年度繰上充用金最大値テキスト"/>
        <xdr:cNvSpPr txBox="1"/>
      </xdr:nvSpPr>
      <xdr:spPr>
        <a:xfrm>
          <a:off x="22212300" y="909701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xdr:nvSpPr>
        <xdr:cNvPr id="809" name="前年度繰上充用金平均値テキスト"/>
        <xdr:cNvSpPr txBox="1"/>
      </xdr:nvSpPr>
      <xdr:spPr>
        <a:xfrm>
          <a:off x="22212300" y="9325610"/>
          <a:ext cx="248920" cy="2584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xdr:nvSpPr>
        <xdr:cNvPr id="813" name="テキスト ボックス 812"/>
        <xdr:cNvSpPr txBox="1"/>
      </xdr:nvSpPr>
      <xdr:spPr>
        <a:xfrm>
          <a:off x="21198205" y="9439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xdr:nvSpPr>
        <xdr:cNvPr id="816" name="テキスト ボックス 815"/>
        <xdr:cNvSpPr txBox="1"/>
      </xdr:nvSpPr>
      <xdr:spPr>
        <a:xfrm>
          <a:off x="20309205" y="9439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xdr:nvSpPr>
        <xdr:cNvPr id="819" name="テキスト ボックス 818"/>
        <xdr:cNvSpPr txBox="1"/>
      </xdr:nvSpPr>
      <xdr:spPr>
        <a:xfrm>
          <a:off x="19420205" y="9439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xdr:nvSpPr>
        <xdr:cNvPr id="821" name="テキスト ボックス 820"/>
        <xdr:cNvSpPr txBox="1"/>
      </xdr:nvSpPr>
      <xdr:spPr>
        <a:xfrm>
          <a:off x="18531205" y="94399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xdr:nvSpPr>
        <xdr:cNvPr id="822" name="テキスト ボックス 821"/>
        <xdr:cNvSpPr txBox="1"/>
      </xdr:nvSpPr>
      <xdr:spPr>
        <a:xfrm>
          <a:off x="219710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xdr:nvSpPr>
        <xdr:cNvPr id="823" name="テキスト ボックス 822"/>
        <xdr:cNvSpPr txBox="1"/>
      </xdr:nvSpPr>
      <xdr:spPr>
        <a:xfrm>
          <a:off x="21132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xdr:nvSpPr>
        <xdr:cNvPr id="824" name="テキスト ボックス 823"/>
        <xdr:cNvSpPr txBox="1"/>
      </xdr:nvSpPr>
      <xdr:spPr>
        <a:xfrm>
          <a:off x="20243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xdr:nvSpPr>
        <xdr:cNvPr id="825" name="テキスト ボックス 824"/>
        <xdr:cNvSpPr txBox="1"/>
      </xdr:nvSpPr>
      <xdr:spPr>
        <a:xfrm>
          <a:off x="19354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xdr:nvSpPr>
        <xdr:cNvPr id="826" name="テキスト ボックス 825"/>
        <xdr:cNvSpPr txBox="1"/>
      </xdr:nvSpPr>
      <xdr:spPr>
        <a:xfrm>
          <a:off x="18465800" y="10538460"/>
          <a:ext cx="76200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xdr:nvSpPr>
        <xdr:cNvPr id="828" name="前年度繰上充用金該当値テキスト"/>
        <xdr:cNvSpPr txBox="1"/>
      </xdr:nvSpPr>
      <xdr:spPr>
        <a:xfrm>
          <a:off x="22212300" y="9211310"/>
          <a:ext cx="248920"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xdr:nvSpPr>
        <xdr:cNvPr id="830" name="テキスト ボックス 829"/>
        <xdr:cNvSpPr txBox="1"/>
      </xdr:nvSpPr>
      <xdr:spPr>
        <a:xfrm>
          <a:off x="21198205" y="91224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xdr:nvSpPr>
        <xdr:cNvPr id="832" name="テキスト ボックス 831"/>
        <xdr:cNvSpPr txBox="1"/>
      </xdr:nvSpPr>
      <xdr:spPr>
        <a:xfrm>
          <a:off x="20309205" y="91224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xdr:nvSpPr>
        <xdr:cNvPr id="834" name="テキスト ボックス 833"/>
        <xdr:cNvSpPr txBox="1"/>
      </xdr:nvSpPr>
      <xdr:spPr>
        <a:xfrm>
          <a:off x="19420205" y="91224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xdr:nvSpPr>
        <xdr:cNvPr id="836" name="テキスト ボックス 835"/>
        <xdr:cNvSpPr txBox="1"/>
      </xdr:nvSpPr>
      <xdr:spPr>
        <a:xfrm>
          <a:off x="18531205" y="9122410"/>
          <a:ext cx="249555" cy="258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endParaRPr kumimoji="1" lang="ja-JP" altLang="en-US" sz="1200" b="1"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25400</xdr:colOff>
      <xdr:row>105</xdr:row>
      <xdr:rowOff>95250</xdr:rowOff>
    </xdr:from>
    <xdr:to>
      <xdr:col>120</xdr:col>
      <xdr:colOff>88900</xdr:colOff>
      <xdr:row>114</xdr:row>
      <xdr:rowOff>76200</xdr:rowOff>
    </xdr:to>
    <xdr:sp>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額の住民一人当たりの議会費は類似団体平均を若干下回っている。総務費は特別定額給付金の影響で令和元年度より大幅な増となっているが、類似団体平均を下回っている。民生費は類似団体平均を上回る傾向にあるが、全国平均、県平均は下回っている。令和２年度増えた要因は、子育て世帯臨時特別給付金や障害者児童通所等給付費の増によるものである。衛生費はリサイクルヤード建設費等の影響で増えているが、類似団体平均、全国平均、県平均を下回っている。労働費は同水準で推移している。農林水産費は農水産物流通・加工・観光拠点施設整備の影響で一時的に増えている。商工費は町内企業消費拡大商品券事業や中小企業等緊急支援金の影響で増えているが類似団体平均、全国平均、県平均は下回っている。土木費は主要道路等整備が続いており増え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県平均は下回っている。消防費は消防庁舎建設に伴い増えている。教育費は児童生徒用端末購入費等の影響で増えているが、類似団体平均、全国平均、県平均は下回っている。災害復旧費は微増となっているが、類似団体平均、全国平均、県平均は下回っている。公債費は順次償還が終了しているため減となっており、類似団体平均、全国平均、県平均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xdr:nvSpPr>
        <xdr:cNvPr id="3" name="Rectangle 2"/>
        <xdr:cNvSpPr>
          <a:spLocks noChangeArrowheads="1"/>
        </xdr:cNvSpPr>
      </xdr:nvSpPr>
      <xdr:spPr>
        <a:xfrm>
          <a:off x="828675" y="10067925"/>
          <a:ext cx="695325" cy="514350"/>
        </a:xfrm>
        <a:prstGeom prst="rect">
          <a:avLst/>
        </a:prstGeom>
        <a:solidFill>
          <a:srgbClr val="FF8080"/>
        </a:solidFill>
        <a:ln w="6350">
          <a:solidFill>
            <a:srgbClr val="000000"/>
          </a:solidFill>
          <a:miter lim="800000"/>
        </a:ln>
      </xdr:spPr>
    </xdr:sp>
    <xdr:clientData/>
  </xdr:twoCellAnchor>
  <xdr:twoCellAnchor>
    <xdr:from>
      <xdr:col>1</xdr:col>
      <xdr:colOff>200025</xdr:colOff>
      <xdr:row>47</xdr:row>
      <xdr:rowOff>114300</xdr:rowOff>
    </xdr:from>
    <xdr:to>
      <xdr:col>1</xdr:col>
      <xdr:colOff>895350</xdr:colOff>
      <xdr:row>47</xdr:row>
      <xdr:rowOff>619125</xdr:rowOff>
    </xdr:to>
    <xdr:sp>
      <xdr:nvSpPr>
        <xdr:cNvPr id="4" name="Rectangle 3"/>
        <xdr:cNvSpPr>
          <a:spLocks noChangeArrowheads="1"/>
        </xdr:cNvSpPr>
      </xdr:nvSpPr>
      <xdr:spPr>
        <a:xfrm>
          <a:off x="828675" y="10810875"/>
          <a:ext cx="695325" cy="504825"/>
        </a:xfrm>
        <a:prstGeom prst="rect">
          <a:avLst/>
        </a:prstGeom>
        <a:solidFill>
          <a:srgbClr val="00FFFF"/>
        </a:solidFill>
        <a:ln w="6350">
          <a:solidFill>
            <a:srgbClr val="000000"/>
          </a:solidFill>
          <a:miter lim="800000"/>
        </a:ln>
      </xdr:spPr>
    </xdr:sp>
    <xdr:clientData/>
  </xdr:twoCellAnchor>
  <xdr:twoCellAnchor>
    <xdr:from>
      <xdr:col>1</xdr:col>
      <xdr:colOff>200025</xdr:colOff>
      <xdr:row>48</xdr:row>
      <xdr:rowOff>371475</xdr:rowOff>
    </xdr:from>
    <xdr:to>
      <xdr:col>1</xdr:col>
      <xdr:colOff>895350</xdr:colOff>
      <xdr:row>48</xdr:row>
      <xdr:rowOff>371475</xdr:rowOff>
    </xdr:to>
    <xdr:sp>
      <xdr:nvSpPr>
        <xdr:cNvPr id="5" name="Line 4"/>
        <xdr:cNvSpPr>
          <a:spLocks noChangeShapeType="1"/>
        </xdr:cNvSpPr>
      </xdr:nvSpPr>
      <xdr:spPr>
        <a:xfrm>
          <a:off x="828675" y="11801475"/>
          <a:ext cx="695325" cy="0"/>
        </a:xfrm>
        <a:prstGeom prst="line">
          <a:avLst/>
        </a:prstGeom>
        <a:noFill/>
        <a:ln w="38100">
          <a:solidFill>
            <a:srgbClr val="FF0000"/>
          </a:solidFill>
          <a:round/>
        </a:ln>
      </xdr:spPr>
    </xdr:sp>
    <xdr:clientData/>
  </xdr:twoCellAnchor>
  <xdr:twoCellAnchor>
    <xdr:from>
      <xdr:col>1</xdr:col>
      <xdr:colOff>447675</xdr:colOff>
      <xdr:row>48</xdr:row>
      <xdr:rowOff>276225</xdr:rowOff>
    </xdr:from>
    <xdr:to>
      <xdr:col>1</xdr:col>
      <xdr:colOff>638175</xdr:colOff>
      <xdr:row>48</xdr:row>
      <xdr:rowOff>466725</xdr:rowOff>
    </xdr:to>
    <xdr:sp>
      <xdr:nvSpPr>
        <xdr:cNvPr id="6" name="Oval 5"/>
        <xdr:cNvSpPr>
          <a:spLocks noChangeArrowheads="1"/>
        </xdr:cNvSpPr>
      </xdr:nvSpPr>
      <xdr:spPr>
        <a:xfrm>
          <a:off x="1076325" y="11706225"/>
          <a:ext cx="190500" cy="190500"/>
        </a:xfrm>
        <a:prstGeom prst="ellipse">
          <a:avLst/>
        </a:prstGeom>
        <a:solidFill>
          <a:srgbClr val="FF0000"/>
        </a:solidFill>
        <a:ln w="6350">
          <a:noFill/>
          <a:round/>
        </a:ln>
      </xdr:spPr>
    </xdr:sp>
    <xdr:clientData/>
  </xdr:twoCellAnchor>
  <xdr:twoCellAnchor>
    <xdr:from>
      <xdr:col>10</xdr:col>
      <xdr:colOff>323850</xdr:colOff>
      <xdr:row>45</xdr:row>
      <xdr:rowOff>9525</xdr:rowOff>
    </xdr:from>
    <xdr:to>
      <xdr:col>15</xdr:col>
      <xdr:colOff>723900</xdr:colOff>
      <xdr:row>49</xdr:row>
      <xdr:rowOff>0</xdr:rowOff>
    </xdr:to>
    <xdr:sp>
      <xdr:nvSpPr>
        <xdr:cNvPr id="7" name="Rectangle 6"/>
        <xdr:cNvSpPr>
          <a:spLocks noChangeArrowheads="1"/>
        </xdr:cNvSpPr>
      </xdr:nvSpPr>
      <xdr:spPr>
        <a:xfrm>
          <a:off x="10982325" y="9601200"/>
          <a:ext cx="5972175" cy="2562225"/>
        </a:xfrm>
        <a:prstGeom prst="rect">
          <a:avLst/>
        </a:prstGeom>
        <a:solidFill>
          <a:srgbClr val="FFFFFF"/>
        </a:solidFill>
        <a:ln w="19050">
          <a:solidFill>
            <a:srgbClr val="000000"/>
          </a:solidFill>
          <a:miter lim="800000"/>
        </a:ln>
      </xdr:spPr>
    </xdr:sp>
    <xdr:clientData/>
  </xdr:twoCellAnchor>
  <xdr:twoCellAnchor>
    <xdr:from>
      <xdr:col>10</xdr:col>
      <xdr:colOff>323850</xdr:colOff>
      <xdr:row>45</xdr:row>
      <xdr:rowOff>9525</xdr:rowOff>
    </xdr:from>
    <xdr:to>
      <xdr:col>11</xdr:col>
      <xdr:colOff>104775</xdr:colOff>
      <xdr:row>45</xdr:row>
      <xdr:rowOff>323850</xdr:rowOff>
    </xdr:to>
    <xdr:sp>
      <xdr:nvSpPr>
        <xdr:cNvPr id="8" name="Rectangle 7"/>
        <xdr:cNvSpPr>
          <a:spLocks noChangeArrowheads="1"/>
        </xdr:cNvSpPr>
      </xdr:nvSpPr>
      <xdr:spPr>
        <a:xfrm>
          <a:off x="10982325" y="9601200"/>
          <a:ext cx="895350" cy="314325"/>
        </a:xfrm>
        <a:prstGeom prst="rect">
          <a:avLst/>
        </a:prstGeom>
        <a:noFill/>
        <a:ln w="9525">
          <a:noFill/>
          <a:miter lim="800000"/>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panose="020B0609070205080204" pitchFamily="1" charset="-128"/>
              <a:ea typeface="ＭＳ ゴシック" panose="020B0609070205080204" pitchFamily="1" charset="-128"/>
            </a:rPr>
            <a:t>分析欄</a:t>
          </a:r>
          <a:endParaRPr lang="ja-JP" altLang="en-US" sz="1500" b="1"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0</xdr:col>
      <xdr:colOff>123825</xdr:colOff>
      <xdr:row>0</xdr:row>
      <xdr:rowOff>123825</xdr:rowOff>
    </xdr:from>
    <xdr:to>
      <xdr:col>9</xdr:col>
      <xdr:colOff>104775</xdr:colOff>
      <xdr:row>3</xdr:row>
      <xdr:rowOff>133350</xdr:rowOff>
    </xdr:to>
    <xdr:sp>
      <xdr:nvSpPr>
        <xdr:cNvPr id="9" name="表題ボックス"/>
        <xdr:cNvSpPr>
          <a:spLocks noChangeArrowheads="1"/>
        </xdr:cNvSpPr>
      </xdr:nvSpPr>
      <xdr:spPr>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panose="020B0609070205080204" pitchFamily="1" charset="-128"/>
              <a:ea typeface="ＭＳ ゴシック" panose="020B0609070205080204" pitchFamily="1" charset="-128"/>
            </a:rPr>
            <a:t>（</a:t>
          </a:r>
          <a:r>
            <a:rPr lang="en-US" altLang="ja-JP" sz="2400" b="1" i="0" strike="noStrike">
              <a:solidFill>
                <a:srgbClr val="000000"/>
              </a:solidFill>
              <a:latin typeface="ＭＳ ゴシック" panose="020B0609070205080204" pitchFamily="1" charset="-128"/>
              <a:ea typeface="ＭＳ ゴシック" panose="020B0609070205080204" pitchFamily="1" charset="-128"/>
            </a:rPr>
            <a:t>7</a:t>
          </a:r>
          <a:r>
            <a:rPr lang="ja-JP" altLang="en-US" sz="2400" b="1" i="0" strike="noStrike">
              <a:solidFill>
                <a:srgbClr val="000000"/>
              </a:solidFill>
              <a:latin typeface="ＭＳ ゴシック" panose="020B0609070205080204" pitchFamily="1" charset="-128"/>
              <a:ea typeface="ＭＳ ゴシック" panose="020B0609070205080204" pitchFamily="1" charset="-128"/>
            </a:rPr>
            <a:t>）実質収支比率等に係る経年分析（市町村）</a:t>
          </a:r>
          <a:endParaRPr lang="ja-JP" altLang="en-US" sz="2400" b="1" i="0"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xdr:col>
      <xdr:colOff>0</xdr:colOff>
      <xdr:row>45</xdr:row>
      <xdr:rowOff>0</xdr:rowOff>
    </xdr:from>
    <xdr:to>
      <xdr:col>5</xdr:col>
      <xdr:colOff>0</xdr:colOff>
      <xdr:row>46</xdr:row>
      <xdr:rowOff>0</xdr:rowOff>
    </xdr:to>
    <xdr:sp>
      <xdr:nvSpPr>
        <xdr:cNvPr id="10" name="Line 10"/>
        <xdr:cNvSpPr>
          <a:spLocks noChangeShapeType="1"/>
        </xdr:cNvSpPr>
      </xdr:nvSpPr>
      <xdr:spPr>
        <a:xfrm>
          <a:off x="628650" y="9591675"/>
          <a:ext cx="4457700" cy="371475"/>
        </a:xfrm>
        <a:prstGeom prst="line">
          <a:avLst/>
        </a:prstGeom>
        <a:noFill/>
        <a:ln w="19050">
          <a:solidFill>
            <a:srgbClr val="000000"/>
          </a:solidFill>
          <a:round/>
        </a:ln>
      </xdr:spPr>
    </xdr:sp>
    <xdr:clientData/>
  </xdr:twoCellAnchor>
  <xdr:twoCellAnchor>
    <xdr:from>
      <xdr:col>9</xdr:col>
      <xdr:colOff>628650</xdr:colOff>
      <xdr:row>1</xdr:row>
      <xdr:rowOff>76200</xdr:rowOff>
    </xdr:from>
    <xdr:to>
      <xdr:col>11</xdr:col>
      <xdr:colOff>933450</xdr:colOff>
      <xdr:row>3</xdr:row>
      <xdr:rowOff>76200</xdr:rowOff>
    </xdr:to>
    <xdr:sp>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ln>
      </xdr:spPr>
      <xdr:txBody>
        <a:bodyPr anchor="ctr"/>
        <a:lstStyle/>
        <a:p>
          <a:pPr algn="ctr"/>
          <a:r>
            <a:rPr lang="ja-JP" altLang="en-US" sz="1600" b="1">
              <a:latin typeface="ＭＳ ゴシック" panose="020B0609070205080204" pitchFamily="1" charset="-128"/>
              <a:ea typeface="ＭＳ ゴシック" panose="020B0609070205080204" pitchFamily="1" charset="-128"/>
            </a:rPr>
            <a:t>令和</a:t>
          </a:r>
          <a:r>
            <a:rPr lang="en-US" altLang="ja-JP" sz="1600" b="1">
              <a:latin typeface="ＭＳ ゴシック" panose="020B0609070205080204" pitchFamily="1" charset="-128"/>
              <a:ea typeface="ＭＳ ゴシック" panose="020B0609070205080204" pitchFamily="1" charset="-128"/>
            </a:rPr>
            <a:t>2</a:t>
          </a:r>
          <a:r>
            <a:rPr lang="ja-JP" altLang="en-US" sz="1600" b="1">
              <a:latin typeface="ＭＳ ゴシック" panose="020B0609070205080204" pitchFamily="1" charset="-128"/>
              <a:ea typeface="ＭＳ ゴシック" panose="020B0609070205080204" pitchFamily="1" charset="-128"/>
            </a:rPr>
            <a:t>年度</a:t>
          </a:r>
          <a:endParaRPr lang="ja-JP" altLang="en-US" sz="1600" b="1">
            <a:latin typeface="ＭＳ ゴシック" panose="020B0609070205080204" pitchFamily="1" charset="-128"/>
            <a:ea typeface="ＭＳ ゴシック" panose="020B0609070205080204" pitchFamily="1" charset="-128"/>
          </a:endParaRPr>
        </a:p>
      </xdr:txBody>
    </xdr:sp>
    <xdr:clientData/>
  </xdr:twoCellAnchor>
  <xdr:twoCellAnchor>
    <xdr:from>
      <xdr:col>12</xdr:col>
      <xdr:colOff>219075</xdr:colOff>
      <xdr:row>1</xdr:row>
      <xdr:rowOff>76200</xdr:rowOff>
    </xdr:from>
    <xdr:to>
      <xdr:col>15</xdr:col>
      <xdr:colOff>685800</xdr:colOff>
      <xdr:row>3</xdr:row>
      <xdr:rowOff>76200</xdr:rowOff>
    </xdr:to>
    <xdr:sp>
      <xdr:nvSpPr>
        <xdr:cNvPr id="12" name="団体名称ボックス"/>
        <xdr:cNvSpPr>
          <a:spLocks noChangeArrowheads="1"/>
        </xdr:cNvSpPr>
      </xdr:nvSpPr>
      <xdr:spPr>
        <a:xfrm>
          <a:off x="13106400" y="285750"/>
          <a:ext cx="3810000" cy="419100"/>
        </a:xfrm>
        <a:prstGeom prst="rect">
          <a:avLst/>
        </a:prstGeom>
        <a:noFill/>
        <a:ln w="25400">
          <a:solidFill>
            <a:srgbClr val="000000"/>
          </a:solidFill>
          <a:miter lim="800000"/>
        </a:ln>
      </xdr:spPr>
      <xdr:txBody>
        <a:bodyPr anchor="ctr"/>
        <a:lstStyle/>
        <a:p>
          <a:pPr algn="ctr"/>
          <a:r>
            <a:rPr lang="ja-JP" altLang="en-US" sz="1600" b="1">
              <a:latin typeface="ＭＳ ゴシック" panose="020B0609070205080204" pitchFamily="1" charset="-128"/>
              <a:ea typeface="ＭＳ ゴシック" panose="020B0609070205080204" pitchFamily="1" charset="-128"/>
            </a:rPr>
            <a:t>沖縄県西原町</a:t>
          </a:r>
          <a:endParaRPr lang="ja-JP" altLang="en-US" sz="1600" b="1">
            <a:latin typeface="ＭＳ ゴシック" panose="020B0609070205080204" pitchFamily="1" charset="-128"/>
            <a:ea typeface="ＭＳ ゴシック" panose="020B0609070205080204" pitchFamily="1" charset="-128"/>
          </a:endParaRPr>
        </a:p>
      </xdr:txBody>
    </xdr:sp>
    <xdr:clientData/>
  </xdr:twoCellAnchor>
  <xdr:twoCellAnchor>
    <xdr:from>
      <xdr:col>0</xdr:col>
      <xdr:colOff>466725</xdr:colOff>
      <xdr:row>4</xdr:row>
      <xdr:rowOff>0</xdr:rowOff>
    </xdr:from>
    <xdr:to>
      <xdr:col>3</xdr:col>
      <xdr:colOff>733425</xdr:colOff>
      <xdr:row>6</xdr:row>
      <xdr:rowOff>66675</xdr:rowOff>
    </xdr:to>
    <xdr:sp>
      <xdr:nvSpPr>
        <xdr:cNvPr id="13" name="テキスト ボックス 6"/>
        <xdr:cNvSpPr txBox="1">
          <a:spLocks noChangeArrowheads="1"/>
        </xdr:cNvSpPr>
      </xdr:nvSpPr>
      <xdr:spPr>
        <a:xfrm>
          <a:off x="466725" y="838200"/>
          <a:ext cx="3124200" cy="485775"/>
        </a:xfrm>
        <a:prstGeom prst="rect">
          <a:avLst/>
        </a:prstGeom>
        <a:noFill/>
        <a:ln w="9525">
          <a:noFill/>
          <a:miter lim="800000"/>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panose="020B0609070205080204" pitchFamily="1" charset="-128"/>
              <a:ea typeface="ＭＳ ゴシック" panose="020B0609070205080204" pitchFamily="1" charset="-128"/>
            </a:rPr>
            <a:t>標準財政規模比（％）</a:t>
          </a:r>
          <a:endParaRPr lang="ja-JP" altLang="en-US" sz="1600" b="1" i="0"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10</xdr:col>
      <xdr:colOff>485776</xdr:colOff>
      <xdr:row>45</xdr:row>
      <xdr:rowOff>342900</xdr:rowOff>
    </xdr:from>
    <xdr:to>
      <xdr:col>15</xdr:col>
      <xdr:colOff>542925</xdr:colOff>
      <xdr:row>48</xdr:row>
      <xdr:rowOff>590550</xdr:rowOff>
    </xdr:to>
    <xdr:sp>
      <xdr:nvSpPr>
        <xdr:cNvPr id="14" name="テキスト ボックス 13"/>
        <xdr:cNvSpPr txBox="1"/>
      </xdr:nvSpPr>
      <xdr:spPr>
        <a:xfrm>
          <a:off x="11144250" y="9934575"/>
          <a:ext cx="5629275"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1" charset="-128"/>
              <a:ea typeface="ＭＳ ゴシック" panose="020B0609070205080204" pitchFamily="1" charset="-128"/>
            </a:rPr>
            <a:t>　財政調整基金残高は、平成</a:t>
          </a:r>
          <a:r>
            <a:rPr kumimoji="1" lang="en-US" altLang="ja-JP" sz="1400">
              <a:latin typeface="ＭＳ ゴシック" panose="020B0609070205080204" pitchFamily="1" charset="-128"/>
              <a:ea typeface="ＭＳ ゴシック" panose="020B0609070205080204" pitchFamily="1" charset="-128"/>
            </a:rPr>
            <a:t>30</a:t>
          </a:r>
          <a:r>
            <a:rPr kumimoji="1" lang="ja-JP" altLang="en-US" sz="1400">
              <a:latin typeface="ＭＳ ゴシック" panose="020B0609070205080204" pitchFamily="1" charset="-128"/>
              <a:ea typeface="ＭＳ ゴシック" panose="020B0609070205080204" pitchFamily="1" charset="-128"/>
            </a:rPr>
            <a:t>年度までは標準財政規模比で</a:t>
          </a:r>
          <a:r>
            <a:rPr kumimoji="1" lang="en-US" altLang="ja-JP" sz="1400">
              <a:latin typeface="ＭＳ ゴシック" panose="020B0609070205080204" pitchFamily="1" charset="-128"/>
              <a:ea typeface="ＭＳ ゴシック" panose="020B0609070205080204" pitchFamily="1" charset="-128"/>
            </a:rPr>
            <a:t>10</a:t>
          </a:r>
          <a:r>
            <a:rPr kumimoji="1" lang="ja-JP" altLang="en-US" sz="1400">
              <a:latin typeface="ＭＳ ゴシック" panose="020B0609070205080204" pitchFamily="1" charset="-128"/>
              <a:ea typeface="ＭＳ ゴシック" panose="020B0609070205080204" pitchFamily="1" charset="-128"/>
            </a:rPr>
            <a:t>％以上を維持していたが、令和２年度は基金への積立てが減り、取崩しが増えたため、令和元年度を下回った。</a:t>
          </a:r>
          <a:endParaRPr kumimoji="1" lang="en-US" altLang="ja-JP" sz="1400">
            <a:latin typeface="ＭＳ ゴシック" panose="020B0609070205080204" pitchFamily="1" charset="-128"/>
            <a:ea typeface="ＭＳ ゴシック" panose="020B0609070205080204" pitchFamily="1" charset="-128"/>
          </a:endParaRPr>
        </a:p>
        <a:p>
          <a:r>
            <a:rPr kumimoji="1" lang="ja-JP" altLang="en-US" sz="1400">
              <a:latin typeface="ＭＳ ゴシック" panose="020B0609070205080204" pitchFamily="1" charset="-128"/>
              <a:ea typeface="ＭＳ ゴシック" panose="020B0609070205080204" pitchFamily="1" charset="-128"/>
            </a:rPr>
            <a:t>実質収支額は、歳出削減策を着実に進めていることから、継続的に黒字を確保している。</a:t>
          </a:r>
          <a:endParaRPr kumimoji="1" lang="en-US" altLang="ja-JP" sz="1400">
            <a:latin typeface="ＭＳ ゴシック" panose="020B0609070205080204" pitchFamily="1" charset="-128"/>
            <a:ea typeface="ＭＳ ゴシック" panose="020B0609070205080204" pitchFamily="1" charset="-128"/>
          </a:endParaRPr>
        </a:p>
        <a:p>
          <a:r>
            <a:rPr kumimoji="1" lang="ja-JP" altLang="en-US" sz="1400">
              <a:latin typeface="ＭＳ ゴシック" panose="020B0609070205080204" pitchFamily="1" charset="-128"/>
              <a:ea typeface="ＭＳ ゴシック" panose="020B0609070205080204" pitchFamily="1" charset="-128"/>
            </a:rPr>
            <a:t>実質単年度収支は、財政調整基金の取崩しが令和元年度より少なかったため、黒字となった。</a:t>
          </a:r>
          <a:endParaRPr kumimoji="1" lang="ja-JP" altLang="en-US" sz="1400">
            <a:latin typeface="ＭＳ ゴシック" panose="020B0609070205080204" pitchFamily="1" charset="-128"/>
            <a:ea typeface="ＭＳ ゴシック" panose="020B0609070205080204" pitchFamily="1" charset="-128"/>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xdr:nvSpPr>
        <xdr:cNvPr id="3" name="正方形/長方形 3"/>
        <xdr:cNvSpPr>
          <a:spLocks noChangeArrowheads="1"/>
        </xdr:cNvSpPr>
      </xdr:nvSpPr>
      <xdr:spPr>
        <a:xfrm>
          <a:off x="11353800" y="6896100"/>
          <a:ext cx="6305550" cy="5448300"/>
        </a:xfrm>
        <a:prstGeom prst="rect">
          <a:avLst/>
        </a:prstGeom>
        <a:solidFill>
          <a:srgbClr val="FFFFFF"/>
        </a:solidFill>
        <a:ln w="19050" algn="ctr">
          <a:solidFill>
            <a:srgbClr val="000000"/>
          </a:solidFill>
          <a:miter lim="800000"/>
        </a:ln>
      </xdr:spPr>
    </xdr:sp>
    <xdr:clientData/>
  </xdr:twoCellAnchor>
  <xdr:twoCellAnchor>
    <xdr:from>
      <xdr:col>10</xdr:col>
      <xdr:colOff>533400</xdr:colOff>
      <xdr:row>32</xdr:row>
      <xdr:rowOff>28575</xdr:rowOff>
    </xdr:from>
    <xdr:to>
      <xdr:col>11</xdr:col>
      <xdr:colOff>914400</xdr:colOff>
      <xdr:row>33</xdr:row>
      <xdr:rowOff>19050</xdr:rowOff>
    </xdr:to>
    <xdr:sp>
      <xdr:nvSpPr>
        <xdr:cNvPr id="4" name="テキスト ボックス 4"/>
        <xdr:cNvSpPr txBox="1">
          <a:spLocks noChangeArrowheads="1"/>
        </xdr:cNvSpPr>
      </xdr:nvSpPr>
      <xdr:spPr>
        <a:xfrm>
          <a:off x="11420475" y="6924675"/>
          <a:ext cx="1524000" cy="485775"/>
        </a:xfrm>
        <a:prstGeom prst="rect">
          <a:avLst/>
        </a:prstGeom>
        <a:noFill/>
        <a:ln w="9525">
          <a:noFill/>
          <a:miter lim="800000"/>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panose="020B0609070205080204" pitchFamily="1" charset="-128"/>
              <a:ea typeface="ＭＳ ゴシック" panose="020B0609070205080204" pitchFamily="1" charset="-128"/>
            </a:rPr>
            <a:t>分析欄</a:t>
          </a:r>
          <a:endParaRPr lang="ja-JP" altLang="en-US" sz="1500" b="1" i="0"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xdr:col>
      <xdr:colOff>0</xdr:colOff>
      <xdr:row>32</xdr:row>
      <xdr:rowOff>0</xdr:rowOff>
    </xdr:from>
    <xdr:to>
      <xdr:col>5</xdr:col>
      <xdr:colOff>9556</xdr:colOff>
      <xdr:row>33</xdr:row>
      <xdr:rowOff>0</xdr:rowOff>
    </xdr:to>
    <xdr:cxnSp>
      <xdr:nvCxnSpPr>
        <xdr:cNvPr id="5" name="直線コネクタ 4"/>
        <xdr:cNvCxnSpPr/>
      </xdr:nvCxn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xdr:nvSpPr>
        <xdr:cNvPr id="6" name="表題ボックス"/>
        <xdr:cNvSpPr>
          <a:spLocks noChangeArrowheads="1"/>
        </xdr:cNvSpPr>
      </xdr:nvSpPr>
      <xdr:spPr>
        <a:xfrm>
          <a:off x="142875" y="142875"/>
          <a:ext cx="103251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panose="020B0609070205080204" pitchFamily="1" charset="-128"/>
              <a:ea typeface="ＭＳ ゴシック" panose="020B0609070205080204" pitchFamily="1" charset="-128"/>
            </a:rPr>
            <a:t>（</a:t>
          </a:r>
          <a:r>
            <a:rPr lang="en-US" altLang="ja-JP" sz="2400" b="1" i="0" strike="noStrike">
              <a:solidFill>
                <a:srgbClr val="000000"/>
              </a:solidFill>
              <a:latin typeface="ＭＳ ゴシック" panose="020B0609070205080204" pitchFamily="1" charset="-128"/>
              <a:ea typeface="ＭＳ ゴシック" panose="020B0609070205080204" pitchFamily="1" charset="-128"/>
            </a:rPr>
            <a:t>8</a:t>
          </a:r>
          <a:r>
            <a:rPr lang="ja-JP" altLang="en-US" sz="2400" b="1" i="0" strike="noStrike">
              <a:solidFill>
                <a:srgbClr val="000000"/>
              </a:solidFill>
              <a:latin typeface="ＭＳ ゴシック" panose="020B0609070205080204" pitchFamily="1" charset="-128"/>
              <a:ea typeface="ＭＳ ゴシック" panose="020B0609070205080204" pitchFamily="1" charset="-128"/>
            </a:rPr>
            <a:t>）連結実質赤字比率に係る赤字・黒字の構成分析（市町村）</a:t>
          </a:r>
          <a:endParaRPr lang="ja-JP" altLang="en-US" sz="2400" b="1" i="0"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9</xdr:col>
      <xdr:colOff>1066800</xdr:colOff>
      <xdr:row>1</xdr:row>
      <xdr:rowOff>28575</xdr:rowOff>
    </xdr:from>
    <xdr:to>
      <xdr:col>12</xdr:col>
      <xdr:colOff>171450</xdr:colOff>
      <xdr:row>3</xdr:row>
      <xdr:rowOff>66675</xdr:rowOff>
    </xdr:to>
    <xdr:sp>
      <xdr:nvSpPr>
        <xdr:cNvPr id="7" name="年度ボックス"/>
        <xdr:cNvSpPr>
          <a:spLocks noChangeArrowheads="1"/>
        </xdr:cNvSpPr>
      </xdr:nvSpPr>
      <xdr:spPr>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anose="020B0609070205080204" pitchFamily="1" charset="-128"/>
              <a:ea typeface="ＭＳ ゴシック" panose="020B0609070205080204" pitchFamily="1" charset="-128"/>
            </a:rPr>
            <a:t>令和</a:t>
          </a:r>
          <a:r>
            <a:rPr lang="en-US" altLang="ja-JP" sz="1600" b="1">
              <a:latin typeface="ＭＳ ゴシック" panose="020B0609070205080204" pitchFamily="1" charset="-128"/>
              <a:ea typeface="ＭＳ ゴシック" panose="020B0609070205080204" pitchFamily="1" charset="-128"/>
            </a:rPr>
            <a:t>2</a:t>
          </a:r>
          <a:r>
            <a:rPr lang="ja-JP" altLang="en-US" sz="1600" b="1">
              <a:latin typeface="ＭＳ ゴシック" panose="020B0609070205080204" pitchFamily="1" charset="-128"/>
              <a:ea typeface="ＭＳ ゴシック" panose="020B0609070205080204" pitchFamily="1" charset="-128"/>
            </a:rPr>
            <a:t>年度</a:t>
          </a:r>
          <a:endParaRPr lang="ja-JP" altLang="en-US" sz="1600" b="1">
            <a:latin typeface="ＭＳ ゴシック" panose="020B0609070205080204" pitchFamily="1" charset="-128"/>
            <a:ea typeface="ＭＳ ゴシック" panose="020B0609070205080204" pitchFamily="1" charset="-128"/>
          </a:endParaRPr>
        </a:p>
      </xdr:txBody>
    </xdr:sp>
    <xdr:clientData/>
  </xdr:twoCellAnchor>
  <xdr:twoCellAnchor>
    <xdr:from>
      <xdr:col>12</xdr:col>
      <xdr:colOff>657225</xdr:colOff>
      <xdr:row>1</xdr:row>
      <xdr:rowOff>28575</xdr:rowOff>
    </xdr:from>
    <xdr:to>
      <xdr:col>15</xdr:col>
      <xdr:colOff>1038225</xdr:colOff>
      <xdr:row>3</xdr:row>
      <xdr:rowOff>66675</xdr:rowOff>
    </xdr:to>
    <xdr:sp>
      <xdr:nvSpPr>
        <xdr:cNvPr id="8" name="団体名称ボックス"/>
        <xdr:cNvSpPr>
          <a:spLocks noChangeArrowheads="1"/>
        </xdr:cNvSpPr>
      </xdr:nvSpPr>
      <xdr:spPr>
        <a:xfrm>
          <a:off x="1383030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anose="020B0609070205080204" pitchFamily="1" charset="-128"/>
              <a:ea typeface="ＭＳ ゴシック" panose="020B0609070205080204" pitchFamily="1" charset="-128"/>
            </a:rPr>
            <a:t>沖縄県西原町</a:t>
          </a:r>
          <a:endParaRPr lang="ja-JP" altLang="en-US" sz="1600" b="1">
            <a:latin typeface="ＭＳ ゴシック" panose="020B0609070205080204" pitchFamily="1" charset="-128"/>
            <a:ea typeface="ＭＳ ゴシック" panose="020B0609070205080204" pitchFamily="1" charset="-128"/>
          </a:endParaRPr>
        </a:p>
      </xdr:txBody>
    </xdr:sp>
    <xdr:clientData/>
  </xdr:twoCellAnchor>
  <xdr:twoCellAnchor editAs="oneCell">
    <xdr:from>
      <xdr:col>1</xdr:col>
      <xdr:colOff>0</xdr:colOff>
      <xdr:row>3</xdr:row>
      <xdr:rowOff>28575</xdr:rowOff>
    </xdr:from>
    <xdr:to>
      <xdr:col>4</xdr:col>
      <xdr:colOff>914400</xdr:colOff>
      <xdr:row>4</xdr:row>
      <xdr:rowOff>200025</xdr:rowOff>
    </xdr:to>
    <xdr:sp>
      <xdr:nvSpPr>
        <xdr:cNvPr id="9" name="テキスト ボックス 6"/>
        <xdr:cNvSpPr txBox="1">
          <a:spLocks noChangeArrowheads="1"/>
        </xdr:cNvSpPr>
      </xdr:nvSpPr>
      <xdr:spPr>
        <a:xfrm>
          <a:off x="504825" y="657225"/>
          <a:ext cx="4314825" cy="381000"/>
        </a:xfrm>
        <a:prstGeom prst="rect">
          <a:avLst/>
        </a:prstGeom>
        <a:noFill/>
        <a:ln w="9525">
          <a:noFill/>
          <a:miter lim="800000"/>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panose="020B0609070205080204" pitchFamily="1" charset="-128"/>
              <a:ea typeface="ＭＳ ゴシック" panose="020B0609070205080204" pitchFamily="1" charset="-128"/>
            </a:rPr>
            <a:t>標準財政規模比（％）</a:t>
          </a:r>
          <a:endParaRPr lang="ja-JP" altLang="en-US" sz="1600" b="1" i="0"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10</xdr:col>
      <xdr:colOff>600075</xdr:colOff>
      <xdr:row>32</xdr:row>
      <xdr:rowOff>352425</xdr:rowOff>
    </xdr:from>
    <xdr:to>
      <xdr:col>15</xdr:col>
      <xdr:colOff>923926</xdr:colOff>
      <xdr:row>42</xdr:row>
      <xdr:rowOff>276225</xdr:rowOff>
    </xdr:to>
    <xdr:sp>
      <xdr:nvSpPr>
        <xdr:cNvPr id="10" name="テキスト ボックス 9"/>
        <xdr:cNvSpPr txBox="1"/>
      </xdr:nvSpPr>
      <xdr:spPr>
        <a:xfrm>
          <a:off x="11487150" y="7248525"/>
          <a:ext cx="6038850"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・連結実質赤字比率の標準財政規模比について、令和</a:t>
          </a:r>
          <a:r>
            <a:rPr kumimoji="1" lang="ja-JP" altLang="en-US" sz="1400">
              <a:solidFill>
                <a:sysClr val="windowText" lastClr="000000"/>
              </a:solidFill>
              <a:effectLst/>
              <a:latin typeface="ＭＳ ゴシック" panose="020B0609070205080204" pitchFamily="1" charset="-128"/>
              <a:ea typeface="ＭＳ ゴシック" panose="020B0609070205080204" pitchFamily="1" charset="-128"/>
              <a:cs typeface="+mn-cs"/>
            </a:rPr>
            <a:t>２</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年度も黒字額が赤字額を上回っている状況に変わりはない。一般会計の黒字額は微増だが、水道事業会計の黒字額が大きく、国民健康保険特別会計の赤字を補っている状況である。</a:t>
          </a:r>
          <a:endParaRPr lang="ja-JP" altLang="ja-JP" sz="1400">
            <a:solidFill>
              <a:sysClr val="windowText" lastClr="000000"/>
            </a:solidFill>
            <a:effectLst/>
            <a:latin typeface="ＭＳ ゴシック" panose="020B0609070205080204" pitchFamily="1" charset="-128"/>
            <a:ea typeface="ＭＳ ゴシック" panose="020B0609070205080204" pitchFamily="1" charset="-128"/>
          </a:endParaRPr>
        </a:p>
        <a:p>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・国民健康保険特別会計の赤字額については、一般会計から累積赤字解消のための法定外繰出を平成</a:t>
          </a:r>
          <a:r>
            <a:rPr kumimoji="1" lang="en-US"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28</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年度に</a:t>
          </a:r>
          <a:r>
            <a:rPr kumimoji="1" lang="en-US"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6</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億円行ったことにより減少し、平成</a:t>
          </a:r>
          <a:r>
            <a:rPr kumimoji="1" lang="en-US"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29</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年度は当該繰出を行わなかったため赤字額が増加、平成</a:t>
          </a:r>
          <a:r>
            <a:rPr kumimoji="1" lang="en-US"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30</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年度は</a:t>
          </a:r>
          <a:r>
            <a:rPr kumimoji="1" lang="en-US"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1.85</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億円、令和元年度は</a:t>
          </a:r>
          <a:r>
            <a:rPr kumimoji="1" lang="en-US"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2</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億円行ったため、減となった。</a:t>
          </a:r>
          <a:r>
            <a:rPr kumimoji="1" lang="ja-JP" altLang="en-US" sz="1400">
              <a:solidFill>
                <a:sysClr val="windowText" lastClr="000000"/>
              </a:solidFill>
              <a:effectLst/>
              <a:latin typeface="ＭＳ ゴシック" panose="020B0609070205080204" pitchFamily="1" charset="-128"/>
              <a:ea typeface="ＭＳ ゴシック" panose="020B0609070205080204" pitchFamily="1" charset="-128"/>
              <a:cs typeface="+mn-cs"/>
            </a:rPr>
            <a:t>令和２年度についても前年度と比較して減となっているが主な要因として法定外繰出</a:t>
          </a:r>
          <a:r>
            <a:rPr kumimoji="1" lang="en-US"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1.9</a:t>
          </a:r>
          <a:r>
            <a:rPr kumimoji="1" lang="ja-JP" altLang="en-US" sz="1400">
              <a:solidFill>
                <a:sysClr val="windowText" lastClr="000000"/>
              </a:solidFill>
              <a:effectLst/>
              <a:latin typeface="ＭＳ ゴシック" panose="020B0609070205080204" pitchFamily="1" charset="-128"/>
              <a:ea typeface="ＭＳ ゴシック" panose="020B0609070205080204" pitchFamily="1" charset="-128"/>
              <a:cs typeface="+mn-cs"/>
            </a:rPr>
            <a:t>億円の実行、税率改定による税収</a:t>
          </a:r>
          <a:r>
            <a:rPr kumimoji="1" lang="en-US"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0.6</a:t>
          </a:r>
          <a:r>
            <a:rPr kumimoji="1" lang="ja-JP" altLang="en-US" sz="1400">
              <a:solidFill>
                <a:sysClr val="windowText" lastClr="000000"/>
              </a:solidFill>
              <a:effectLst/>
              <a:latin typeface="ＭＳ ゴシック" panose="020B0609070205080204" pitchFamily="1" charset="-128"/>
              <a:ea typeface="ＭＳ ゴシック" panose="020B0609070205080204" pitchFamily="1" charset="-128"/>
              <a:cs typeface="+mn-cs"/>
            </a:rPr>
            <a:t>億円の増などにより、赤字額は減となった。</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今後</a:t>
          </a:r>
          <a:r>
            <a:rPr kumimoji="1" lang="ja-JP" altLang="en-US" sz="1400">
              <a:solidFill>
                <a:sysClr val="windowText" lastClr="000000"/>
              </a:solidFill>
              <a:effectLst/>
              <a:latin typeface="ＭＳ ゴシック" panose="020B0609070205080204" pitchFamily="1" charset="-128"/>
              <a:ea typeface="ＭＳ ゴシック" panose="020B0609070205080204" pitchFamily="1" charset="-128"/>
              <a:cs typeface="+mn-cs"/>
            </a:rPr>
            <a:t>も</a:t>
          </a:r>
          <a:r>
            <a:rPr kumimoji="1" lang="ja-JP" altLang="ja-JP" sz="1400">
              <a:solidFill>
                <a:sysClr val="windowText" lastClr="000000"/>
              </a:solidFill>
              <a:effectLst/>
              <a:latin typeface="ＭＳ ゴシック" panose="020B0609070205080204" pitchFamily="1" charset="-128"/>
              <a:ea typeface="ＭＳ ゴシック" panose="020B0609070205080204" pitchFamily="1" charset="-128"/>
              <a:cs typeface="+mn-cs"/>
            </a:rPr>
            <a:t>、国民健康保険特別会計累積赤字解消計画どおりに赤字を解消していくため、計画的に基金を積み立てるなど、安定した財政運営に努めていく。</a:t>
          </a:r>
          <a:endParaRPr lang="ja-JP" altLang="ja-JP" sz="1400">
            <a:solidFill>
              <a:sysClr val="windowText" lastClr="000000"/>
            </a:solidFill>
            <a:effectLst/>
            <a:latin typeface="ＭＳ ゴシック" panose="020B0609070205080204" pitchFamily="1" charset="-128"/>
            <a:ea typeface="ＭＳ ゴシック" panose="020B0609070205080204" pitchFamily="1" charset="-128"/>
          </a:endParaRPr>
        </a:p>
        <a:p>
          <a:endParaRPr kumimoji="1" lang="ja-JP" altLang="en-US" sz="1400">
            <a:latin typeface="ＭＳ ゴシック" panose="020B0609070205080204" pitchFamily="1" charset="-128"/>
            <a:ea typeface="ＭＳ ゴシック" panose="020B0609070205080204" pitchFamily="1" charset="-128"/>
          </a:endParaRPr>
        </a:p>
      </xdr:txBody>
    </xdr:sp>
    <xdr:clientData/>
  </xdr:twoCellAnchor>
  <xdr:twoCellAnchor>
    <xdr:from>
      <xdr:col>1</xdr:col>
      <xdr:colOff>0</xdr:colOff>
      <xdr:row>32</xdr:row>
      <xdr:rowOff>0</xdr:rowOff>
    </xdr:from>
    <xdr:to>
      <xdr:col>5</xdr:col>
      <xdr:colOff>9556</xdr:colOff>
      <xdr:row>33</xdr:row>
      <xdr:rowOff>0</xdr:rowOff>
    </xdr:to>
    <xdr:cxnSp>
      <xdr:nvCxnSpPr>
        <xdr:cNvPr id="11" name="直線コネクタ 10"/>
        <xdr:cNvCxnSpPr/>
      </xdr:nvCxn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xdr:nvSpPr>
        <xdr:cNvPr id="12" name="凡例1"/>
        <xdr:cNvSpPr/>
      </xdr:nvSpPr>
      <xdr:spPr>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xdr:nvSpPr>
        <xdr:cNvPr id="13" name="凡例2"/>
        <xdr:cNvSpPr/>
      </xdr:nvSpPr>
      <xdr:spPr>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xdr:nvSpPr>
        <xdr:cNvPr id="14" name="凡例3"/>
        <xdr:cNvSpPr/>
      </xdr:nvSpPr>
      <xdr:spPr>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xdr:nvSpPr>
        <xdr:cNvPr id="15" name="凡例4"/>
        <xdr:cNvSpPr/>
      </xdr:nvSpPr>
      <xdr:spPr>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xdr:nvSpPr>
        <xdr:cNvPr id="16" name="凡例5"/>
        <xdr:cNvSpPr/>
      </xdr:nvSpPr>
      <xdr:spPr>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xdr:nvSpPr>
        <xdr:cNvPr id="17" name="凡例6"/>
        <xdr:cNvSpPr/>
      </xdr:nvSpPr>
      <xdr:spPr>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xdr:nvSpPr>
        <xdr:cNvPr id="18" name="凡例9"/>
        <xdr:cNvSpPr/>
      </xdr:nvSpPr>
      <xdr:spPr>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xdr:nvSpPr>
        <xdr:cNvPr id="19" name="凡例10"/>
        <xdr:cNvSpPr/>
      </xdr:nvSpPr>
      <xdr:spPr>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O56"/>
  <sheetViews>
    <sheetView showGridLines="0" tabSelected="1" workbookViewId="0">
      <selection activeCell="B1" sqref="B1:DI1"/>
    </sheetView>
  </sheetViews>
  <sheetFormatPr defaultColWidth="0" defaultRowHeight="11.25" zeroHeight="1"/>
  <cols>
    <col min="1" max="11" width="2.125" style="996" customWidth="1"/>
    <col min="12" max="12" width="2.25" style="996" customWidth="1"/>
    <col min="13" max="17" width="2.375" style="996" customWidth="1"/>
    <col min="18" max="119" width="2.125" style="996" customWidth="1"/>
    <col min="120" max="16384" width="0" style="996" hidden="1"/>
  </cols>
  <sheetData>
    <row r="1" ht="33" customHeight="1" spans="1:119">
      <c r="A1" s="995"/>
      <c r="B1" s="997" t="s">
        <v>0</v>
      </c>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997"/>
      <c r="AK1" s="997"/>
      <c r="AL1" s="997"/>
      <c r="AM1" s="997"/>
      <c r="AN1" s="997"/>
      <c r="AO1" s="997"/>
      <c r="AP1" s="997"/>
      <c r="AQ1" s="997"/>
      <c r="AR1" s="997"/>
      <c r="AS1" s="997"/>
      <c r="AT1" s="997"/>
      <c r="AU1" s="997"/>
      <c r="AV1" s="997"/>
      <c r="AW1" s="997"/>
      <c r="AX1" s="997"/>
      <c r="AY1" s="997"/>
      <c r="AZ1" s="997"/>
      <c r="BA1" s="997"/>
      <c r="BB1" s="997"/>
      <c r="BC1" s="997"/>
      <c r="BD1" s="997"/>
      <c r="BE1" s="997"/>
      <c r="BF1" s="997"/>
      <c r="BG1" s="997"/>
      <c r="BH1" s="997"/>
      <c r="BI1" s="997"/>
      <c r="BJ1" s="997"/>
      <c r="BK1" s="997"/>
      <c r="BL1" s="997"/>
      <c r="BM1" s="997"/>
      <c r="BN1" s="997"/>
      <c r="BO1" s="997"/>
      <c r="BP1" s="997"/>
      <c r="BQ1" s="997"/>
      <c r="BR1" s="997"/>
      <c r="BS1" s="997"/>
      <c r="BT1" s="997"/>
      <c r="BU1" s="997"/>
      <c r="BV1" s="997"/>
      <c r="BW1" s="997"/>
      <c r="BX1" s="997"/>
      <c r="BY1" s="997"/>
      <c r="BZ1" s="997"/>
      <c r="CA1" s="997"/>
      <c r="CB1" s="997"/>
      <c r="CC1" s="997"/>
      <c r="CD1" s="997"/>
      <c r="CE1" s="997"/>
      <c r="CF1" s="997"/>
      <c r="CG1" s="997"/>
      <c r="CH1" s="997"/>
      <c r="CI1" s="997"/>
      <c r="CJ1" s="997"/>
      <c r="CK1" s="997"/>
      <c r="CL1" s="997"/>
      <c r="CM1" s="997"/>
      <c r="CN1" s="997"/>
      <c r="CO1" s="997"/>
      <c r="CP1" s="997"/>
      <c r="CQ1" s="997"/>
      <c r="CR1" s="997"/>
      <c r="CS1" s="997"/>
      <c r="CT1" s="997"/>
      <c r="CU1" s="997"/>
      <c r="CV1" s="997"/>
      <c r="CW1" s="997"/>
      <c r="CX1" s="997"/>
      <c r="CY1" s="997"/>
      <c r="CZ1" s="997"/>
      <c r="DA1" s="997"/>
      <c r="DB1" s="997"/>
      <c r="DC1" s="997"/>
      <c r="DD1" s="997"/>
      <c r="DE1" s="997"/>
      <c r="DF1" s="997"/>
      <c r="DG1" s="997"/>
      <c r="DH1" s="997"/>
      <c r="DI1" s="997"/>
      <c r="DJ1" s="1000"/>
      <c r="DK1" s="1000"/>
      <c r="DL1" s="1000"/>
      <c r="DM1" s="1000"/>
      <c r="DN1" s="1000"/>
      <c r="DO1" s="1000"/>
    </row>
    <row r="2" ht="24.75" spans="1:119">
      <c r="A2" s="995"/>
      <c r="B2" s="998" t="s">
        <v>1</v>
      </c>
      <c r="C2" s="998"/>
      <c r="D2" s="999"/>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995"/>
      <c r="AE2" s="995"/>
      <c r="AF2" s="995"/>
      <c r="AG2" s="995"/>
      <c r="AH2" s="995"/>
      <c r="AI2" s="995"/>
      <c r="AJ2" s="995"/>
      <c r="AK2" s="995"/>
      <c r="AL2" s="995"/>
      <c r="AM2" s="995"/>
      <c r="AN2" s="995"/>
      <c r="AO2" s="995"/>
      <c r="AP2" s="995"/>
      <c r="AQ2" s="995"/>
      <c r="AR2" s="995"/>
      <c r="AS2" s="995"/>
      <c r="AT2" s="995"/>
      <c r="AU2" s="995"/>
      <c r="AV2" s="995"/>
      <c r="AW2" s="995"/>
      <c r="AX2" s="995"/>
      <c r="AY2" s="995"/>
      <c r="AZ2" s="995"/>
      <c r="BA2" s="995"/>
      <c r="BB2" s="995"/>
      <c r="BC2" s="995"/>
      <c r="BD2" s="995"/>
      <c r="BE2" s="995"/>
      <c r="BF2" s="995"/>
      <c r="BG2" s="995"/>
      <c r="BH2" s="995"/>
      <c r="BI2" s="995"/>
      <c r="BJ2" s="995"/>
      <c r="BK2" s="995"/>
      <c r="BL2" s="995"/>
      <c r="BM2" s="995"/>
      <c r="BN2" s="995"/>
      <c r="BO2" s="995"/>
      <c r="BP2" s="995"/>
      <c r="BQ2" s="995"/>
      <c r="BR2" s="995"/>
      <c r="BS2" s="995"/>
      <c r="BT2" s="995"/>
      <c r="BU2" s="995"/>
      <c r="BV2" s="995"/>
      <c r="BW2" s="995"/>
      <c r="BX2" s="995"/>
      <c r="BY2" s="995"/>
      <c r="BZ2" s="995"/>
      <c r="CA2" s="995"/>
      <c r="CB2" s="995"/>
      <c r="CC2" s="995"/>
      <c r="CD2" s="995"/>
      <c r="CE2" s="995"/>
      <c r="CF2" s="995"/>
      <c r="CG2" s="995"/>
      <c r="CH2" s="995"/>
      <c r="CI2" s="995"/>
      <c r="CJ2" s="995"/>
      <c r="CK2" s="995"/>
      <c r="CL2" s="995"/>
      <c r="CM2" s="995"/>
      <c r="CN2" s="995"/>
      <c r="CO2" s="995"/>
      <c r="CP2" s="995"/>
      <c r="CQ2" s="995"/>
      <c r="CR2" s="995"/>
      <c r="CS2" s="995"/>
      <c r="CT2" s="995"/>
      <c r="CU2" s="995"/>
      <c r="CV2" s="995"/>
      <c r="CW2" s="995"/>
      <c r="CX2" s="995"/>
      <c r="CY2" s="995"/>
      <c r="CZ2" s="995"/>
      <c r="DA2" s="995"/>
      <c r="DB2" s="995"/>
      <c r="DC2" s="995"/>
      <c r="DD2" s="995"/>
      <c r="DE2" s="995"/>
      <c r="DF2" s="995"/>
      <c r="DG2" s="995"/>
      <c r="DH2" s="995"/>
      <c r="DI2" s="995"/>
      <c r="DJ2" s="995"/>
      <c r="DK2" s="995"/>
      <c r="DL2" s="995"/>
      <c r="DM2" s="995"/>
      <c r="DN2" s="995"/>
      <c r="DO2" s="995"/>
    </row>
    <row r="3" ht="18.75" customHeight="1" spans="1:119">
      <c r="A3" s="1000"/>
      <c r="B3" s="1001" t="s">
        <v>2</v>
      </c>
      <c r="C3" s="1002"/>
      <c r="D3" s="1002"/>
      <c r="E3" s="1003"/>
      <c r="F3" s="1003"/>
      <c r="G3" s="1003"/>
      <c r="H3" s="1003"/>
      <c r="I3" s="1003"/>
      <c r="J3" s="1003"/>
      <c r="K3" s="1003"/>
      <c r="L3" s="1003" t="s">
        <v>3</v>
      </c>
      <c r="M3" s="1003"/>
      <c r="N3" s="1003"/>
      <c r="O3" s="1003"/>
      <c r="P3" s="1003"/>
      <c r="Q3" s="1003"/>
      <c r="R3" s="1083"/>
      <c r="S3" s="1083"/>
      <c r="T3" s="1083"/>
      <c r="U3" s="1083"/>
      <c r="V3" s="1084"/>
      <c r="W3" s="1085" t="s">
        <v>4</v>
      </c>
      <c r="X3" s="1086"/>
      <c r="Y3" s="1086"/>
      <c r="Z3" s="1086"/>
      <c r="AA3" s="1086"/>
      <c r="AB3" s="1002"/>
      <c r="AC3" s="1083" t="s">
        <v>5</v>
      </c>
      <c r="AD3" s="1086"/>
      <c r="AE3" s="1086"/>
      <c r="AF3" s="1086"/>
      <c r="AG3" s="1086"/>
      <c r="AH3" s="1086"/>
      <c r="AI3" s="1086"/>
      <c r="AJ3" s="1086"/>
      <c r="AK3" s="1086"/>
      <c r="AL3" s="1154"/>
      <c r="AM3" s="1085" t="s">
        <v>6</v>
      </c>
      <c r="AN3" s="1086"/>
      <c r="AO3" s="1086"/>
      <c r="AP3" s="1086"/>
      <c r="AQ3" s="1086"/>
      <c r="AR3" s="1086"/>
      <c r="AS3" s="1086"/>
      <c r="AT3" s="1086"/>
      <c r="AU3" s="1086"/>
      <c r="AV3" s="1086"/>
      <c r="AW3" s="1086"/>
      <c r="AX3" s="1154"/>
      <c r="AY3" s="1016" t="s">
        <v>7</v>
      </c>
      <c r="AZ3" s="1017"/>
      <c r="BA3" s="1017"/>
      <c r="BB3" s="1017"/>
      <c r="BC3" s="1017"/>
      <c r="BD3" s="1017"/>
      <c r="BE3" s="1017"/>
      <c r="BF3" s="1017"/>
      <c r="BG3" s="1017"/>
      <c r="BH3" s="1017"/>
      <c r="BI3" s="1017"/>
      <c r="BJ3" s="1017"/>
      <c r="BK3" s="1017"/>
      <c r="BL3" s="1017"/>
      <c r="BM3" s="1205"/>
      <c r="BN3" s="1085" t="s">
        <v>8</v>
      </c>
      <c r="BO3" s="1086"/>
      <c r="BP3" s="1086"/>
      <c r="BQ3" s="1086"/>
      <c r="BR3" s="1086"/>
      <c r="BS3" s="1086"/>
      <c r="BT3" s="1086"/>
      <c r="BU3" s="1154"/>
      <c r="BV3" s="1085" t="s">
        <v>9</v>
      </c>
      <c r="BW3" s="1086"/>
      <c r="BX3" s="1086"/>
      <c r="BY3" s="1086"/>
      <c r="BZ3" s="1086"/>
      <c r="CA3" s="1086"/>
      <c r="CB3" s="1086"/>
      <c r="CC3" s="1154"/>
      <c r="CD3" s="1016" t="s">
        <v>7</v>
      </c>
      <c r="CE3" s="1017"/>
      <c r="CF3" s="1017"/>
      <c r="CG3" s="1017"/>
      <c r="CH3" s="1017"/>
      <c r="CI3" s="1017"/>
      <c r="CJ3" s="1017"/>
      <c r="CK3" s="1017"/>
      <c r="CL3" s="1017"/>
      <c r="CM3" s="1017"/>
      <c r="CN3" s="1017"/>
      <c r="CO3" s="1017"/>
      <c r="CP3" s="1017"/>
      <c r="CQ3" s="1017"/>
      <c r="CR3" s="1017"/>
      <c r="CS3" s="1205"/>
      <c r="CT3" s="1085" t="s">
        <v>10</v>
      </c>
      <c r="CU3" s="1086"/>
      <c r="CV3" s="1086"/>
      <c r="CW3" s="1086"/>
      <c r="CX3" s="1086"/>
      <c r="CY3" s="1086"/>
      <c r="CZ3" s="1086"/>
      <c r="DA3" s="1154"/>
      <c r="DB3" s="1085" t="s">
        <v>11</v>
      </c>
      <c r="DC3" s="1086"/>
      <c r="DD3" s="1086"/>
      <c r="DE3" s="1086"/>
      <c r="DF3" s="1086"/>
      <c r="DG3" s="1086"/>
      <c r="DH3" s="1086"/>
      <c r="DI3" s="1154"/>
      <c r="DJ3" s="995"/>
      <c r="DK3" s="995"/>
      <c r="DL3" s="995"/>
      <c r="DM3" s="995"/>
      <c r="DN3" s="995"/>
      <c r="DO3" s="995"/>
    </row>
    <row r="4" ht="18.75" customHeight="1" spans="1:119">
      <c r="A4" s="1000"/>
      <c r="B4" s="1004"/>
      <c r="C4" s="1005"/>
      <c r="D4" s="1005"/>
      <c r="E4" s="1006"/>
      <c r="F4" s="1006"/>
      <c r="G4" s="1006"/>
      <c r="H4" s="1006"/>
      <c r="I4" s="1006"/>
      <c r="J4" s="1006"/>
      <c r="K4" s="1006"/>
      <c r="L4" s="1006"/>
      <c r="M4" s="1006"/>
      <c r="N4" s="1006"/>
      <c r="O4" s="1006"/>
      <c r="P4" s="1006"/>
      <c r="Q4" s="1006"/>
      <c r="R4" s="1087"/>
      <c r="S4" s="1087"/>
      <c r="T4" s="1087"/>
      <c r="U4" s="1087"/>
      <c r="V4" s="1088"/>
      <c r="W4" s="1089"/>
      <c r="X4" s="1051"/>
      <c r="Y4" s="1051"/>
      <c r="Z4" s="1051"/>
      <c r="AA4" s="1051"/>
      <c r="AB4" s="1005"/>
      <c r="AC4" s="1087"/>
      <c r="AD4" s="1051"/>
      <c r="AE4" s="1051"/>
      <c r="AF4" s="1051"/>
      <c r="AG4" s="1051"/>
      <c r="AH4" s="1051"/>
      <c r="AI4" s="1051"/>
      <c r="AJ4" s="1051"/>
      <c r="AK4" s="1051"/>
      <c r="AL4" s="1155"/>
      <c r="AM4" s="1091"/>
      <c r="AN4" s="1038"/>
      <c r="AO4" s="1038"/>
      <c r="AP4" s="1038"/>
      <c r="AQ4" s="1038"/>
      <c r="AR4" s="1038"/>
      <c r="AS4" s="1038"/>
      <c r="AT4" s="1038"/>
      <c r="AU4" s="1038"/>
      <c r="AV4" s="1038"/>
      <c r="AW4" s="1038"/>
      <c r="AX4" s="1156"/>
      <c r="AY4" s="1182" t="s">
        <v>12</v>
      </c>
      <c r="AZ4" s="1183"/>
      <c r="BA4" s="1183"/>
      <c r="BB4" s="1183"/>
      <c r="BC4" s="1183"/>
      <c r="BD4" s="1183"/>
      <c r="BE4" s="1183"/>
      <c r="BF4" s="1183"/>
      <c r="BG4" s="1183"/>
      <c r="BH4" s="1183"/>
      <c r="BI4" s="1183"/>
      <c r="BJ4" s="1183"/>
      <c r="BK4" s="1183"/>
      <c r="BL4" s="1183"/>
      <c r="BM4" s="1206"/>
      <c r="BN4" s="1207">
        <v>17469223</v>
      </c>
      <c r="BO4" s="1208"/>
      <c r="BP4" s="1208"/>
      <c r="BQ4" s="1208"/>
      <c r="BR4" s="1208"/>
      <c r="BS4" s="1208"/>
      <c r="BT4" s="1208"/>
      <c r="BU4" s="1217"/>
      <c r="BV4" s="1207">
        <v>12674483</v>
      </c>
      <c r="BW4" s="1208"/>
      <c r="BX4" s="1208"/>
      <c r="BY4" s="1208"/>
      <c r="BZ4" s="1208"/>
      <c r="CA4" s="1208"/>
      <c r="CB4" s="1208"/>
      <c r="CC4" s="1217"/>
      <c r="CD4" s="1220" t="s">
        <v>13</v>
      </c>
      <c r="CE4" s="1221"/>
      <c r="CF4" s="1221"/>
      <c r="CG4" s="1221"/>
      <c r="CH4" s="1221"/>
      <c r="CI4" s="1221"/>
      <c r="CJ4" s="1221"/>
      <c r="CK4" s="1221"/>
      <c r="CL4" s="1221"/>
      <c r="CM4" s="1221"/>
      <c r="CN4" s="1221"/>
      <c r="CO4" s="1221"/>
      <c r="CP4" s="1221"/>
      <c r="CQ4" s="1221"/>
      <c r="CR4" s="1221"/>
      <c r="CS4" s="1226"/>
      <c r="CT4" s="1227">
        <v>6.2</v>
      </c>
      <c r="CU4" s="1228"/>
      <c r="CV4" s="1228"/>
      <c r="CW4" s="1228"/>
      <c r="CX4" s="1228"/>
      <c r="CY4" s="1228"/>
      <c r="CZ4" s="1228"/>
      <c r="DA4" s="1246"/>
      <c r="DB4" s="1227">
        <v>5.9</v>
      </c>
      <c r="DC4" s="1228"/>
      <c r="DD4" s="1228"/>
      <c r="DE4" s="1228"/>
      <c r="DF4" s="1228"/>
      <c r="DG4" s="1228"/>
      <c r="DH4" s="1228"/>
      <c r="DI4" s="1246"/>
      <c r="DJ4" s="995"/>
      <c r="DK4" s="995"/>
      <c r="DL4" s="995"/>
      <c r="DM4" s="995"/>
      <c r="DN4" s="995"/>
      <c r="DO4" s="995"/>
    </row>
    <row r="5" ht="18.75" customHeight="1" spans="1:119">
      <c r="A5" s="1000"/>
      <c r="B5" s="1007"/>
      <c r="C5" s="1008"/>
      <c r="D5" s="1008"/>
      <c r="E5" s="1009"/>
      <c r="F5" s="1009"/>
      <c r="G5" s="1009"/>
      <c r="H5" s="1009"/>
      <c r="I5" s="1009"/>
      <c r="J5" s="1009"/>
      <c r="K5" s="1009"/>
      <c r="L5" s="1009"/>
      <c r="M5" s="1009"/>
      <c r="N5" s="1009"/>
      <c r="O5" s="1009"/>
      <c r="P5" s="1009"/>
      <c r="Q5" s="1009"/>
      <c r="R5" s="1037"/>
      <c r="S5" s="1037"/>
      <c r="T5" s="1037"/>
      <c r="U5" s="1037"/>
      <c r="V5" s="1090"/>
      <c r="W5" s="1091"/>
      <c r="X5" s="1038"/>
      <c r="Y5" s="1038"/>
      <c r="Z5" s="1038"/>
      <c r="AA5" s="1038"/>
      <c r="AB5" s="1008"/>
      <c r="AC5" s="1037"/>
      <c r="AD5" s="1038"/>
      <c r="AE5" s="1038"/>
      <c r="AF5" s="1038"/>
      <c r="AG5" s="1038"/>
      <c r="AH5" s="1038"/>
      <c r="AI5" s="1038"/>
      <c r="AJ5" s="1038"/>
      <c r="AK5" s="1038"/>
      <c r="AL5" s="1156"/>
      <c r="AM5" s="1157" t="s">
        <v>14</v>
      </c>
      <c r="AN5" s="1040"/>
      <c r="AO5" s="1040"/>
      <c r="AP5" s="1040"/>
      <c r="AQ5" s="1040"/>
      <c r="AR5" s="1040"/>
      <c r="AS5" s="1040"/>
      <c r="AT5" s="1075"/>
      <c r="AU5" s="1177" t="s">
        <v>15</v>
      </c>
      <c r="AV5" s="1111"/>
      <c r="AW5" s="1111"/>
      <c r="AX5" s="1111"/>
      <c r="AY5" s="1184" t="s">
        <v>16</v>
      </c>
      <c r="AZ5" s="1185"/>
      <c r="BA5" s="1185"/>
      <c r="BB5" s="1185"/>
      <c r="BC5" s="1185"/>
      <c r="BD5" s="1185"/>
      <c r="BE5" s="1185"/>
      <c r="BF5" s="1185"/>
      <c r="BG5" s="1185"/>
      <c r="BH5" s="1185"/>
      <c r="BI5" s="1185"/>
      <c r="BJ5" s="1185"/>
      <c r="BK5" s="1185"/>
      <c r="BL5" s="1185"/>
      <c r="BM5" s="1209"/>
      <c r="BN5" s="1210">
        <v>16996987</v>
      </c>
      <c r="BO5" s="1211"/>
      <c r="BP5" s="1211"/>
      <c r="BQ5" s="1211"/>
      <c r="BR5" s="1211"/>
      <c r="BS5" s="1211"/>
      <c r="BT5" s="1211"/>
      <c r="BU5" s="1218"/>
      <c r="BV5" s="1210">
        <v>12259824</v>
      </c>
      <c r="BW5" s="1211"/>
      <c r="BX5" s="1211"/>
      <c r="BY5" s="1211"/>
      <c r="BZ5" s="1211"/>
      <c r="CA5" s="1211"/>
      <c r="CB5" s="1211"/>
      <c r="CC5" s="1218"/>
      <c r="CD5" s="1192" t="s">
        <v>17</v>
      </c>
      <c r="CE5" s="1193"/>
      <c r="CF5" s="1193"/>
      <c r="CG5" s="1193"/>
      <c r="CH5" s="1193"/>
      <c r="CI5" s="1193"/>
      <c r="CJ5" s="1193"/>
      <c r="CK5" s="1193"/>
      <c r="CL5" s="1193"/>
      <c r="CM5" s="1193"/>
      <c r="CN5" s="1193"/>
      <c r="CO5" s="1193"/>
      <c r="CP5" s="1193"/>
      <c r="CQ5" s="1193"/>
      <c r="CR5" s="1193"/>
      <c r="CS5" s="1215"/>
      <c r="CT5" s="1229">
        <v>84.9</v>
      </c>
      <c r="CU5" s="1230"/>
      <c r="CV5" s="1230"/>
      <c r="CW5" s="1230"/>
      <c r="CX5" s="1230"/>
      <c r="CY5" s="1230"/>
      <c r="CZ5" s="1230"/>
      <c r="DA5" s="1247"/>
      <c r="DB5" s="1229">
        <v>87.2</v>
      </c>
      <c r="DC5" s="1230"/>
      <c r="DD5" s="1230"/>
      <c r="DE5" s="1230"/>
      <c r="DF5" s="1230"/>
      <c r="DG5" s="1230"/>
      <c r="DH5" s="1230"/>
      <c r="DI5" s="1247"/>
      <c r="DJ5" s="995"/>
      <c r="DK5" s="995"/>
      <c r="DL5" s="995"/>
      <c r="DM5" s="995"/>
      <c r="DN5" s="995"/>
      <c r="DO5" s="995"/>
    </row>
    <row r="6" ht="18.75" customHeight="1" spans="1:119">
      <c r="A6" s="1000"/>
      <c r="B6" s="1010" t="s">
        <v>18</v>
      </c>
      <c r="C6" s="1011"/>
      <c r="D6" s="1011"/>
      <c r="E6" s="1012"/>
      <c r="F6" s="1012"/>
      <c r="G6" s="1012"/>
      <c r="H6" s="1012"/>
      <c r="I6" s="1012"/>
      <c r="J6" s="1012"/>
      <c r="K6" s="1012"/>
      <c r="L6" s="1012" t="s">
        <v>19</v>
      </c>
      <c r="M6" s="1012"/>
      <c r="N6" s="1012"/>
      <c r="O6" s="1012"/>
      <c r="P6" s="1012"/>
      <c r="Q6" s="1012"/>
      <c r="R6" s="1032"/>
      <c r="S6" s="1032"/>
      <c r="T6" s="1032"/>
      <c r="U6" s="1032"/>
      <c r="V6" s="1092"/>
      <c r="W6" s="1093" t="s">
        <v>20</v>
      </c>
      <c r="X6" s="1033"/>
      <c r="Y6" s="1033"/>
      <c r="Z6" s="1033"/>
      <c r="AA6" s="1033"/>
      <c r="AB6" s="1011"/>
      <c r="AC6" s="1138" t="s">
        <v>21</v>
      </c>
      <c r="AD6" s="1139"/>
      <c r="AE6" s="1139"/>
      <c r="AF6" s="1139"/>
      <c r="AG6" s="1139"/>
      <c r="AH6" s="1139"/>
      <c r="AI6" s="1139"/>
      <c r="AJ6" s="1139"/>
      <c r="AK6" s="1139"/>
      <c r="AL6" s="1158"/>
      <c r="AM6" s="1157" t="s">
        <v>22</v>
      </c>
      <c r="AN6" s="1040"/>
      <c r="AO6" s="1040"/>
      <c r="AP6" s="1040"/>
      <c r="AQ6" s="1040"/>
      <c r="AR6" s="1040"/>
      <c r="AS6" s="1040"/>
      <c r="AT6" s="1075"/>
      <c r="AU6" s="1177" t="s">
        <v>15</v>
      </c>
      <c r="AV6" s="1111"/>
      <c r="AW6" s="1111"/>
      <c r="AX6" s="1111"/>
      <c r="AY6" s="1184" t="s">
        <v>23</v>
      </c>
      <c r="AZ6" s="1185"/>
      <c r="BA6" s="1185"/>
      <c r="BB6" s="1185"/>
      <c r="BC6" s="1185"/>
      <c r="BD6" s="1185"/>
      <c r="BE6" s="1185"/>
      <c r="BF6" s="1185"/>
      <c r="BG6" s="1185"/>
      <c r="BH6" s="1185"/>
      <c r="BI6" s="1185"/>
      <c r="BJ6" s="1185"/>
      <c r="BK6" s="1185"/>
      <c r="BL6" s="1185"/>
      <c r="BM6" s="1209"/>
      <c r="BN6" s="1210">
        <v>472236</v>
      </c>
      <c r="BO6" s="1211"/>
      <c r="BP6" s="1211"/>
      <c r="BQ6" s="1211"/>
      <c r="BR6" s="1211"/>
      <c r="BS6" s="1211"/>
      <c r="BT6" s="1211"/>
      <c r="BU6" s="1218"/>
      <c r="BV6" s="1210">
        <v>414659</v>
      </c>
      <c r="BW6" s="1211"/>
      <c r="BX6" s="1211"/>
      <c r="BY6" s="1211"/>
      <c r="BZ6" s="1211"/>
      <c r="CA6" s="1211"/>
      <c r="CB6" s="1211"/>
      <c r="CC6" s="1218"/>
      <c r="CD6" s="1192" t="s">
        <v>24</v>
      </c>
      <c r="CE6" s="1193"/>
      <c r="CF6" s="1193"/>
      <c r="CG6" s="1193"/>
      <c r="CH6" s="1193"/>
      <c r="CI6" s="1193"/>
      <c r="CJ6" s="1193"/>
      <c r="CK6" s="1193"/>
      <c r="CL6" s="1193"/>
      <c r="CM6" s="1193"/>
      <c r="CN6" s="1193"/>
      <c r="CO6" s="1193"/>
      <c r="CP6" s="1193"/>
      <c r="CQ6" s="1193"/>
      <c r="CR6" s="1193"/>
      <c r="CS6" s="1215"/>
      <c r="CT6" s="1231">
        <v>89.8</v>
      </c>
      <c r="CU6" s="1232"/>
      <c r="CV6" s="1232"/>
      <c r="CW6" s="1232"/>
      <c r="CX6" s="1232"/>
      <c r="CY6" s="1232"/>
      <c r="CZ6" s="1232"/>
      <c r="DA6" s="1248"/>
      <c r="DB6" s="1231">
        <v>91.7</v>
      </c>
      <c r="DC6" s="1232"/>
      <c r="DD6" s="1232"/>
      <c r="DE6" s="1232"/>
      <c r="DF6" s="1232"/>
      <c r="DG6" s="1232"/>
      <c r="DH6" s="1232"/>
      <c r="DI6" s="1248"/>
      <c r="DJ6" s="995"/>
      <c r="DK6" s="995"/>
      <c r="DL6" s="995"/>
      <c r="DM6" s="995"/>
      <c r="DN6" s="995"/>
      <c r="DO6" s="995"/>
    </row>
    <row r="7" ht="18.75" customHeight="1" spans="1:119">
      <c r="A7" s="1000"/>
      <c r="B7" s="1004"/>
      <c r="C7" s="1005"/>
      <c r="D7" s="1005"/>
      <c r="E7" s="1006"/>
      <c r="F7" s="1006"/>
      <c r="G7" s="1006"/>
      <c r="H7" s="1006"/>
      <c r="I7" s="1006"/>
      <c r="J7" s="1006"/>
      <c r="K7" s="1006"/>
      <c r="L7" s="1006"/>
      <c r="M7" s="1006"/>
      <c r="N7" s="1006"/>
      <c r="O7" s="1006"/>
      <c r="P7" s="1006"/>
      <c r="Q7" s="1006"/>
      <c r="R7" s="1087"/>
      <c r="S7" s="1087"/>
      <c r="T7" s="1087"/>
      <c r="U7" s="1087"/>
      <c r="V7" s="1088"/>
      <c r="W7" s="1089"/>
      <c r="X7" s="1051"/>
      <c r="Y7" s="1051"/>
      <c r="Z7" s="1051"/>
      <c r="AA7" s="1051"/>
      <c r="AB7" s="1005"/>
      <c r="AC7" s="1140"/>
      <c r="AD7" s="1050"/>
      <c r="AE7" s="1050"/>
      <c r="AF7" s="1050"/>
      <c r="AG7" s="1050"/>
      <c r="AH7" s="1050"/>
      <c r="AI7" s="1050"/>
      <c r="AJ7" s="1050"/>
      <c r="AK7" s="1050"/>
      <c r="AL7" s="1159"/>
      <c r="AM7" s="1157" t="s">
        <v>25</v>
      </c>
      <c r="AN7" s="1040"/>
      <c r="AO7" s="1040"/>
      <c r="AP7" s="1040"/>
      <c r="AQ7" s="1040"/>
      <c r="AR7" s="1040"/>
      <c r="AS7" s="1040"/>
      <c r="AT7" s="1075"/>
      <c r="AU7" s="1177" t="s">
        <v>15</v>
      </c>
      <c r="AV7" s="1111"/>
      <c r="AW7" s="1111"/>
      <c r="AX7" s="1111"/>
      <c r="AY7" s="1184" t="s">
        <v>26</v>
      </c>
      <c r="AZ7" s="1185"/>
      <c r="BA7" s="1185"/>
      <c r="BB7" s="1185"/>
      <c r="BC7" s="1185"/>
      <c r="BD7" s="1185"/>
      <c r="BE7" s="1185"/>
      <c r="BF7" s="1185"/>
      <c r="BG7" s="1185"/>
      <c r="BH7" s="1185"/>
      <c r="BI7" s="1185"/>
      <c r="BJ7" s="1185"/>
      <c r="BK7" s="1185"/>
      <c r="BL7" s="1185"/>
      <c r="BM7" s="1209"/>
      <c r="BN7" s="1210">
        <v>40584</v>
      </c>
      <c r="BO7" s="1211"/>
      <c r="BP7" s="1211"/>
      <c r="BQ7" s="1211"/>
      <c r="BR7" s="1211"/>
      <c r="BS7" s="1211"/>
      <c r="BT7" s="1211"/>
      <c r="BU7" s="1218"/>
      <c r="BV7" s="1210">
        <v>26674</v>
      </c>
      <c r="BW7" s="1211"/>
      <c r="BX7" s="1211"/>
      <c r="BY7" s="1211"/>
      <c r="BZ7" s="1211"/>
      <c r="CA7" s="1211"/>
      <c r="CB7" s="1211"/>
      <c r="CC7" s="1218"/>
      <c r="CD7" s="1192" t="s">
        <v>27</v>
      </c>
      <c r="CE7" s="1193"/>
      <c r="CF7" s="1193"/>
      <c r="CG7" s="1193"/>
      <c r="CH7" s="1193"/>
      <c r="CI7" s="1193"/>
      <c r="CJ7" s="1193"/>
      <c r="CK7" s="1193"/>
      <c r="CL7" s="1193"/>
      <c r="CM7" s="1193"/>
      <c r="CN7" s="1193"/>
      <c r="CO7" s="1193"/>
      <c r="CP7" s="1193"/>
      <c r="CQ7" s="1193"/>
      <c r="CR7" s="1193"/>
      <c r="CS7" s="1215"/>
      <c r="CT7" s="1210">
        <v>6984429</v>
      </c>
      <c r="CU7" s="1211"/>
      <c r="CV7" s="1211"/>
      <c r="CW7" s="1211"/>
      <c r="CX7" s="1211"/>
      <c r="CY7" s="1211"/>
      <c r="CZ7" s="1211"/>
      <c r="DA7" s="1218"/>
      <c r="DB7" s="1210">
        <v>6613582</v>
      </c>
      <c r="DC7" s="1211"/>
      <c r="DD7" s="1211"/>
      <c r="DE7" s="1211"/>
      <c r="DF7" s="1211"/>
      <c r="DG7" s="1211"/>
      <c r="DH7" s="1211"/>
      <c r="DI7" s="1218"/>
      <c r="DJ7" s="995"/>
      <c r="DK7" s="995"/>
      <c r="DL7" s="995"/>
      <c r="DM7" s="995"/>
      <c r="DN7" s="995"/>
      <c r="DO7" s="995"/>
    </row>
    <row r="8" ht="18.75" customHeight="1" spans="1:119">
      <c r="A8" s="1000"/>
      <c r="B8" s="1013"/>
      <c r="C8" s="1014"/>
      <c r="D8" s="1014"/>
      <c r="E8" s="1015"/>
      <c r="F8" s="1015"/>
      <c r="G8" s="1015"/>
      <c r="H8" s="1015"/>
      <c r="I8" s="1015"/>
      <c r="J8" s="1015"/>
      <c r="K8" s="1015"/>
      <c r="L8" s="1015"/>
      <c r="M8" s="1015"/>
      <c r="N8" s="1015"/>
      <c r="O8" s="1015"/>
      <c r="P8" s="1015"/>
      <c r="Q8" s="1015"/>
      <c r="R8" s="1094"/>
      <c r="S8" s="1094"/>
      <c r="T8" s="1094"/>
      <c r="U8" s="1094"/>
      <c r="V8" s="1095"/>
      <c r="W8" s="1096"/>
      <c r="X8" s="1097"/>
      <c r="Y8" s="1097"/>
      <c r="Z8" s="1097"/>
      <c r="AA8" s="1097"/>
      <c r="AB8" s="1014"/>
      <c r="AC8" s="1141"/>
      <c r="AD8" s="1142"/>
      <c r="AE8" s="1142"/>
      <c r="AF8" s="1142"/>
      <c r="AG8" s="1142"/>
      <c r="AH8" s="1142"/>
      <c r="AI8" s="1142"/>
      <c r="AJ8" s="1142"/>
      <c r="AK8" s="1142"/>
      <c r="AL8" s="1160"/>
      <c r="AM8" s="1157" t="s">
        <v>28</v>
      </c>
      <c r="AN8" s="1040"/>
      <c r="AO8" s="1040"/>
      <c r="AP8" s="1040"/>
      <c r="AQ8" s="1040"/>
      <c r="AR8" s="1040"/>
      <c r="AS8" s="1040"/>
      <c r="AT8" s="1075"/>
      <c r="AU8" s="1177" t="s">
        <v>15</v>
      </c>
      <c r="AV8" s="1111"/>
      <c r="AW8" s="1111"/>
      <c r="AX8" s="1111"/>
      <c r="AY8" s="1184" t="s">
        <v>29</v>
      </c>
      <c r="AZ8" s="1185"/>
      <c r="BA8" s="1185"/>
      <c r="BB8" s="1185"/>
      <c r="BC8" s="1185"/>
      <c r="BD8" s="1185"/>
      <c r="BE8" s="1185"/>
      <c r="BF8" s="1185"/>
      <c r="BG8" s="1185"/>
      <c r="BH8" s="1185"/>
      <c r="BI8" s="1185"/>
      <c r="BJ8" s="1185"/>
      <c r="BK8" s="1185"/>
      <c r="BL8" s="1185"/>
      <c r="BM8" s="1209"/>
      <c r="BN8" s="1210">
        <v>431652</v>
      </c>
      <c r="BO8" s="1211"/>
      <c r="BP8" s="1211"/>
      <c r="BQ8" s="1211"/>
      <c r="BR8" s="1211"/>
      <c r="BS8" s="1211"/>
      <c r="BT8" s="1211"/>
      <c r="BU8" s="1218"/>
      <c r="BV8" s="1210">
        <v>387985</v>
      </c>
      <c r="BW8" s="1211"/>
      <c r="BX8" s="1211"/>
      <c r="BY8" s="1211"/>
      <c r="BZ8" s="1211"/>
      <c r="CA8" s="1211"/>
      <c r="CB8" s="1211"/>
      <c r="CC8" s="1218"/>
      <c r="CD8" s="1192" t="s">
        <v>30</v>
      </c>
      <c r="CE8" s="1193"/>
      <c r="CF8" s="1193"/>
      <c r="CG8" s="1193"/>
      <c r="CH8" s="1193"/>
      <c r="CI8" s="1193"/>
      <c r="CJ8" s="1193"/>
      <c r="CK8" s="1193"/>
      <c r="CL8" s="1193"/>
      <c r="CM8" s="1193"/>
      <c r="CN8" s="1193"/>
      <c r="CO8" s="1193"/>
      <c r="CP8" s="1193"/>
      <c r="CQ8" s="1193"/>
      <c r="CR8" s="1193"/>
      <c r="CS8" s="1215"/>
      <c r="CT8" s="1233">
        <v>0.67</v>
      </c>
      <c r="CU8" s="1234"/>
      <c r="CV8" s="1234"/>
      <c r="CW8" s="1234"/>
      <c r="CX8" s="1234"/>
      <c r="CY8" s="1234"/>
      <c r="CZ8" s="1234"/>
      <c r="DA8" s="1249"/>
      <c r="DB8" s="1233">
        <v>0.66</v>
      </c>
      <c r="DC8" s="1234"/>
      <c r="DD8" s="1234"/>
      <c r="DE8" s="1234"/>
      <c r="DF8" s="1234"/>
      <c r="DG8" s="1234"/>
      <c r="DH8" s="1234"/>
      <c r="DI8" s="1249"/>
      <c r="DJ8" s="995"/>
      <c r="DK8" s="995"/>
      <c r="DL8" s="995"/>
      <c r="DM8" s="995"/>
      <c r="DN8" s="995"/>
      <c r="DO8" s="995"/>
    </row>
    <row r="9" ht="18.75" customHeight="1" spans="1:119">
      <c r="A9" s="1000"/>
      <c r="B9" s="1016" t="s">
        <v>31</v>
      </c>
      <c r="C9" s="1017"/>
      <c r="D9" s="1017"/>
      <c r="E9" s="1017"/>
      <c r="F9" s="1017"/>
      <c r="G9" s="1017"/>
      <c r="H9" s="1017"/>
      <c r="I9" s="1017"/>
      <c r="J9" s="1017"/>
      <c r="K9" s="1025"/>
      <c r="L9" s="1057" t="s">
        <v>32</v>
      </c>
      <c r="M9" s="1058"/>
      <c r="N9" s="1058"/>
      <c r="O9" s="1058"/>
      <c r="P9" s="1058"/>
      <c r="Q9" s="1098"/>
      <c r="R9" s="1099">
        <v>34984</v>
      </c>
      <c r="S9" s="1100"/>
      <c r="T9" s="1100"/>
      <c r="U9" s="1100"/>
      <c r="V9" s="1101"/>
      <c r="W9" s="1085" t="s">
        <v>33</v>
      </c>
      <c r="X9" s="1086"/>
      <c r="Y9" s="1086"/>
      <c r="Z9" s="1086"/>
      <c r="AA9" s="1086"/>
      <c r="AB9" s="1086"/>
      <c r="AC9" s="1086"/>
      <c r="AD9" s="1086"/>
      <c r="AE9" s="1086"/>
      <c r="AF9" s="1086"/>
      <c r="AG9" s="1086"/>
      <c r="AH9" s="1086"/>
      <c r="AI9" s="1086"/>
      <c r="AJ9" s="1086"/>
      <c r="AK9" s="1086"/>
      <c r="AL9" s="1154"/>
      <c r="AM9" s="1157" t="s">
        <v>34</v>
      </c>
      <c r="AN9" s="1040"/>
      <c r="AO9" s="1040"/>
      <c r="AP9" s="1040"/>
      <c r="AQ9" s="1040"/>
      <c r="AR9" s="1040"/>
      <c r="AS9" s="1040"/>
      <c r="AT9" s="1075"/>
      <c r="AU9" s="1177" t="s">
        <v>15</v>
      </c>
      <c r="AV9" s="1111"/>
      <c r="AW9" s="1111"/>
      <c r="AX9" s="1111"/>
      <c r="AY9" s="1184" t="s">
        <v>35</v>
      </c>
      <c r="AZ9" s="1185"/>
      <c r="BA9" s="1185"/>
      <c r="BB9" s="1185"/>
      <c r="BC9" s="1185"/>
      <c r="BD9" s="1185"/>
      <c r="BE9" s="1185"/>
      <c r="BF9" s="1185"/>
      <c r="BG9" s="1185"/>
      <c r="BH9" s="1185"/>
      <c r="BI9" s="1185"/>
      <c r="BJ9" s="1185"/>
      <c r="BK9" s="1185"/>
      <c r="BL9" s="1185"/>
      <c r="BM9" s="1209"/>
      <c r="BN9" s="1210">
        <v>43667</v>
      </c>
      <c r="BO9" s="1211"/>
      <c r="BP9" s="1211"/>
      <c r="BQ9" s="1211"/>
      <c r="BR9" s="1211"/>
      <c r="BS9" s="1211"/>
      <c r="BT9" s="1211"/>
      <c r="BU9" s="1218"/>
      <c r="BV9" s="1210">
        <v>45537</v>
      </c>
      <c r="BW9" s="1211"/>
      <c r="BX9" s="1211"/>
      <c r="BY9" s="1211"/>
      <c r="BZ9" s="1211"/>
      <c r="CA9" s="1211"/>
      <c r="CB9" s="1211"/>
      <c r="CC9" s="1218"/>
      <c r="CD9" s="1192" t="s">
        <v>36</v>
      </c>
      <c r="CE9" s="1193"/>
      <c r="CF9" s="1193"/>
      <c r="CG9" s="1193"/>
      <c r="CH9" s="1193"/>
      <c r="CI9" s="1193"/>
      <c r="CJ9" s="1193"/>
      <c r="CK9" s="1193"/>
      <c r="CL9" s="1193"/>
      <c r="CM9" s="1193"/>
      <c r="CN9" s="1193"/>
      <c r="CO9" s="1193"/>
      <c r="CP9" s="1193"/>
      <c r="CQ9" s="1193"/>
      <c r="CR9" s="1193"/>
      <c r="CS9" s="1215"/>
      <c r="CT9" s="1229">
        <v>11.7</v>
      </c>
      <c r="CU9" s="1230"/>
      <c r="CV9" s="1230"/>
      <c r="CW9" s="1230"/>
      <c r="CX9" s="1230"/>
      <c r="CY9" s="1230"/>
      <c r="CZ9" s="1230"/>
      <c r="DA9" s="1247"/>
      <c r="DB9" s="1229">
        <v>12.7</v>
      </c>
      <c r="DC9" s="1230"/>
      <c r="DD9" s="1230"/>
      <c r="DE9" s="1230"/>
      <c r="DF9" s="1230"/>
      <c r="DG9" s="1230"/>
      <c r="DH9" s="1230"/>
      <c r="DI9" s="1247"/>
      <c r="DJ9" s="995"/>
      <c r="DK9" s="995"/>
      <c r="DL9" s="995"/>
      <c r="DM9" s="995"/>
      <c r="DN9" s="995"/>
      <c r="DO9" s="995"/>
    </row>
    <row r="10" ht="18.75" customHeight="1" spans="1:119">
      <c r="A10" s="1000"/>
      <c r="B10" s="1016"/>
      <c r="C10" s="1017"/>
      <c r="D10" s="1017"/>
      <c r="E10" s="1017"/>
      <c r="F10" s="1017"/>
      <c r="G10" s="1017"/>
      <c r="H10" s="1017"/>
      <c r="I10" s="1017"/>
      <c r="J10" s="1017"/>
      <c r="K10" s="1025"/>
      <c r="L10" s="1039" t="s">
        <v>37</v>
      </c>
      <c r="M10" s="1040"/>
      <c r="N10" s="1040"/>
      <c r="O10" s="1040"/>
      <c r="P10" s="1040"/>
      <c r="Q10" s="1075"/>
      <c r="R10" s="1076">
        <v>34508</v>
      </c>
      <c r="S10" s="1077"/>
      <c r="T10" s="1077"/>
      <c r="U10" s="1077"/>
      <c r="V10" s="1102"/>
      <c r="W10" s="1089"/>
      <c r="X10" s="1051"/>
      <c r="Y10" s="1051"/>
      <c r="Z10" s="1051"/>
      <c r="AA10" s="1051"/>
      <c r="AB10" s="1051"/>
      <c r="AC10" s="1051"/>
      <c r="AD10" s="1051"/>
      <c r="AE10" s="1051"/>
      <c r="AF10" s="1051"/>
      <c r="AG10" s="1051"/>
      <c r="AH10" s="1051"/>
      <c r="AI10" s="1051"/>
      <c r="AJ10" s="1051"/>
      <c r="AK10" s="1051"/>
      <c r="AL10" s="1155"/>
      <c r="AM10" s="1157" t="s">
        <v>38</v>
      </c>
      <c r="AN10" s="1040"/>
      <c r="AO10" s="1040"/>
      <c r="AP10" s="1040"/>
      <c r="AQ10" s="1040"/>
      <c r="AR10" s="1040"/>
      <c r="AS10" s="1040"/>
      <c r="AT10" s="1075"/>
      <c r="AU10" s="1177" t="s">
        <v>15</v>
      </c>
      <c r="AV10" s="1111"/>
      <c r="AW10" s="1111"/>
      <c r="AX10" s="1111"/>
      <c r="AY10" s="1184" t="s">
        <v>39</v>
      </c>
      <c r="AZ10" s="1185"/>
      <c r="BA10" s="1185"/>
      <c r="BB10" s="1185"/>
      <c r="BC10" s="1185"/>
      <c r="BD10" s="1185"/>
      <c r="BE10" s="1185"/>
      <c r="BF10" s="1185"/>
      <c r="BG10" s="1185"/>
      <c r="BH10" s="1185"/>
      <c r="BI10" s="1185"/>
      <c r="BJ10" s="1185"/>
      <c r="BK10" s="1185"/>
      <c r="BL10" s="1185"/>
      <c r="BM10" s="1209"/>
      <c r="BN10" s="1210">
        <v>349639</v>
      </c>
      <c r="BO10" s="1211"/>
      <c r="BP10" s="1211"/>
      <c r="BQ10" s="1211"/>
      <c r="BR10" s="1211"/>
      <c r="BS10" s="1211"/>
      <c r="BT10" s="1211"/>
      <c r="BU10" s="1218"/>
      <c r="BV10" s="1210">
        <v>276993</v>
      </c>
      <c r="BW10" s="1211"/>
      <c r="BX10" s="1211"/>
      <c r="BY10" s="1211"/>
      <c r="BZ10" s="1211"/>
      <c r="CA10" s="1211"/>
      <c r="CB10" s="1211"/>
      <c r="CC10" s="1218"/>
      <c r="CD10" s="1220" t="s">
        <v>40</v>
      </c>
      <c r="CE10" s="1221"/>
      <c r="CF10" s="1221"/>
      <c r="CG10" s="1221"/>
      <c r="CH10" s="1221"/>
      <c r="CI10" s="1221"/>
      <c r="CJ10" s="1221"/>
      <c r="CK10" s="1221"/>
      <c r="CL10" s="1221"/>
      <c r="CM10" s="1221"/>
      <c r="CN10" s="1221"/>
      <c r="CO10" s="1221"/>
      <c r="CP10" s="1221"/>
      <c r="CQ10" s="1221"/>
      <c r="CR10" s="1221"/>
      <c r="CS10" s="1226"/>
      <c r="CT10" s="1235"/>
      <c r="CU10" s="1236"/>
      <c r="CV10" s="1236"/>
      <c r="CW10" s="1236"/>
      <c r="CX10" s="1236"/>
      <c r="CY10" s="1236"/>
      <c r="CZ10" s="1236"/>
      <c r="DA10" s="1250"/>
      <c r="DB10" s="1235"/>
      <c r="DC10" s="1236"/>
      <c r="DD10" s="1236"/>
      <c r="DE10" s="1236"/>
      <c r="DF10" s="1236"/>
      <c r="DG10" s="1236"/>
      <c r="DH10" s="1236"/>
      <c r="DI10" s="1250"/>
      <c r="DJ10" s="995"/>
      <c r="DK10" s="995"/>
      <c r="DL10" s="995"/>
      <c r="DM10" s="995"/>
      <c r="DN10" s="995"/>
      <c r="DO10" s="995"/>
    </row>
    <row r="11" ht="18.75" customHeight="1" spans="1:119">
      <c r="A11" s="1000"/>
      <c r="B11" s="1016"/>
      <c r="C11" s="1017"/>
      <c r="D11" s="1017"/>
      <c r="E11" s="1017"/>
      <c r="F11" s="1017"/>
      <c r="G11" s="1017"/>
      <c r="H11" s="1017"/>
      <c r="I11" s="1017"/>
      <c r="J11" s="1017"/>
      <c r="K11" s="1025"/>
      <c r="L11" s="1044" t="s">
        <v>41</v>
      </c>
      <c r="M11" s="1045"/>
      <c r="N11" s="1045"/>
      <c r="O11" s="1045"/>
      <c r="P11" s="1045"/>
      <c r="Q11" s="1079"/>
      <c r="R11" s="1103" t="s">
        <v>42</v>
      </c>
      <c r="S11" s="1104"/>
      <c r="T11" s="1104"/>
      <c r="U11" s="1104"/>
      <c r="V11" s="1105"/>
      <c r="W11" s="1089"/>
      <c r="X11" s="1051"/>
      <c r="Y11" s="1051"/>
      <c r="Z11" s="1051"/>
      <c r="AA11" s="1051"/>
      <c r="AB11" s="1051"/>
      <c r="AC11" s="1051"/>
      <c r="AD11" s="1051"/>
      <c r="AE11" s="1051"/>
      <c r="AF11" s="1051"/>
      <c r="AG11" s="1051"/>
      <c r="AH11" s="1051"/>
      <c r="AI11" s="1051"/>
      <c r="AJ11" s="1051"/>
      <c r="AK11" s="1051"/>
      <c r="AL11" s="1155"/>
      <c r="AM11" s="1157" t="s">
        <v>43</v>
      </c>
      <c r="AN11" s="1040"/>
      <c r="AO11" s="1040"/>
      <c r="AP11" s="1040"/>
      <c r="AQ11" s="1040"/>
      <c r="AR11" s="1040"/>
      <c r="AS11" s="1040"/>
      <c r="AT11" s="1075"/>
      <c r="AU11" s="1177" t="s">
        <v>15</v>
      </c>
      <c r="AV11" s="1111"/>
      <c r="AW11" s="1111"/>
      <c r="AX11" s="1111"/>
      <c r="AY11" s="1184" t="s">
        <v>44</v>
      </c>
      <c r="AZ11" s="1185"/>
      <c r="BA11" s="1185"/>
      <c r="BB11" s="1185"/>
      <c r="BC11" s="1185"/>
      <c r="BD11" s="1185"/>
      <c r="BE11" s="1185"/>
      <c r="BF11" s="1185"/>
      <c r="BG11" s="1185"/>
      <c r="BH11" s="1185"/>
      <c r="BI11" s="1185"/>
      <c r="BJ11" s="1185"/>
      <c r="BK11" s="1185"/>
      <c r="BL11" s="1185"/>
      <c r="BM11" s="1209"/>
      <c r="BN11" s="1210">
        <v>0</v>
      </c>
      <c r="BO11" s="1211"/>
      <c r="BP11" s="1211"/>
      <c r="BQ11" s="1211"/>
      <c r="BR11" s="1211"/>
      <c r="BS11" s="1211"/>
      <c r="BT11" s="1211"/>
      <c r="BU11" s="1218"/>
      <c r="BV11" s="1210">
        <v>0</v>
      </c>
      <c r="BW11" s="1211"/>
      <c r="BX11" s="1211"/>
      <c r="BY11" s="1211"/>
      <c r="BZ11" s="1211"/>
      <c r="CA11" s="1211"/>
      <c r="CB11" s="1211"/>
      <c r="CC11" s="1218"/>
      <c r="CD11" s="1192" t="s">
        <v>45</v>
      </c>
      <c r="CE11" s="1193"/>
      <c r="CF11" s="1193"/>
      <c r="CG11" s="1193"/>
      <c r="CH11" s="1193"/>
      <c r="CI11" s="1193"/>
      <c r="CJ11" s="1193"/>
      <c r="CK11" s="1193"/>
      <c r="CL11" s="1193"/>
      <c r="CM11" s="1193"/>
      <c r="CN11" s="1193"/>
      <c r="CO11" s="1193"/>
      <c r="CP11" s="1193"/>
      <c r="CQ11" s="1193"/>
      <c r="CR11" s="1193"/>
      <c r="CS11" s="1215"/>
      <c r="CT11" s="1233" t="s">
        <v>46</v>
      </c>
      <c r="CU11" s="1234"/>
      <c r="CV11" s="1234"/>
      <c r="CW11" s="1234"/>
      <c r="CX11" s="1234"/>
      <c r="CY11" s="1234"/>
      <c r="CZ11" s="1234"/>
      <c r="DA11" s="1249"/>
      <c r="DB11" s="1233" t="s">
        <v>46</v>
      </c>
      <c r="DC11" s="1234"/>
      <c r="DD11" s="1234"/>
      <c r="DE11" s="1234"/>
      <c r="DF11" s="1234"/>
      <c r="DG11" s="1234"/>
      <c r="DH11" s="1234"/>
      <c r="DI11" s="1249"/>
      <c r="DJ11" s="995"/>
      <c r="DK11" s="995"/>
      <c r="DL11" s="995"/>
      <c r="DM11" s="995"/>
      <c r="DN11" s="995"/>
      <c r="DO11" s="995"/>
    </row>
    <row r="12" ht="18.75" customHeight="1" spans="1:119">
      <c r="A12" s="1000"/>
      <c r="B12" s="1018" t="s">
        <v>47</v>
      </c>
      <c r="C12" s="1019"/>
      <c r="D12" s="1019"/>
      <c r="E12" s="1019"/>
      <c r="F12" s="1019"/>
      <c r="G12" s="1019"/>
      <c r="H12" s="1019"/>
      <c r="I12" s="1019"/>
      <c r="J12" s="1019"/>
      <c r="K12" s="1059"/>
      <c r="L12" s="1060" t="s">
        <v>48</v>
      </c>
      <c r="M12" s="1061"/>
      <c r="N12" s="1061"/>
      <c r="O12" s="1061"/>
      <c r="P12" s="1061"/>
      <c r="Q12" s="1106"/>
      <c r="R12" s="1107">
        <v>35454</v>
      </c>
      <c r="S12" s="1108"/>
      <c r="T12" s="1108"/>
      <c r="U12" s="1108"/>
      <c r="V12" s="1109"/>
      <c r="W12" s="1110" t="s">
        <v>7</v>
      </c>
      <c r="X12" s="1111"/>
      <c r="Y12" s="1111"/>
      <c r="Z12" s="1111"/>
      <c r="AA12" s="1111"/>
      <c r="AB12" s="1143"/>
      <c r="AC12" s="1144" t="s">
        <v>49</v>
      </c>
      <c r="AD12" s="1145"/>
      <c r="AE12" s="1145"/>
      <c r="AF12" s="1145"/>
      <c r="AG12" s="1161"/>
      <c r="AH12" s="1144" t="s">
        <v>50</v>
      </c>
      <c r="AI12" s="1145"/>
      <c r="AJ12" s="1145"/>
      <c r="AK12" s="1145"/>
      <c r="AL12" s="1162"/>
      <c r="AM12" s="1157" t="s">
        <v>51</v>
      </c>
      <c r="AN12" s="1040"/>
      <c r="AO12" s="1040"/>
      <c r="AP12" s="1040"/>
      <c r="AQ12" s="1040"/>
      <c r="AR12" s="1040"/>
      <c r="AS12" s="1040"/>
      <c r="AT12" s="1075"/>
      <c r="AU12" s="1177" t="s">
        <v>15</v>
      </c>
      <c r="AV12" s="1111"/>
      <c r="AW12" s="1111"/>
      <c r="AX12" s="1111"/>
      <c r="AY12" s="1184" t="s">
        <v>52</v>
      </c>
      <c r="AZ12" s="1185"/>
      <c r="BA12" s="1185"/>
      <c r="BB12" s="1185"/>
      <c r="BC12" s="1185"/>
      <c r="BD12" s="1185"/>
      <c r="BE12" s="1185"/>
      <c r="BF12" s="1185"/>
      <c r="BG12" s="1185"/>
      <c r="BH12" s="1185"/>
      <c r="BI12" s="1185"/>
      <c r="BJ12" s="1185"/>
      <c r="BK12" s="1185"/>
      <c r="BL12" s="1185"/>
      <c r="BM12" s="1209"/>
      <c r="BN12" s="1210">
        <v>358642</v>
      </c>
      <c r="BO12" s="1211"/>
      <c r="BP12" s="1211"/>
      <c r="BQ12" s="1211"/>
      <c r="BR12" s="1211"/>
      <c r="BS12" s="1211"/>
      <c r="BT12" s="1211"/>
      <c r="BU12" s="1218"/>
      <c r="BV12" s="1210">
        <v>465600</v>
      </c>
      <c r="BW12" s="1211"/>
      <c r="BX12" s="1211"/>
      <c r="BY12" s="1211"/>
      <c r="BZ12" s="1211"/>
      <c r="CA12" s="1211"/>
      <c r="CB12" s="1211"/>
      <c r="CC12" s="1218"/>
      <c r="CD12" s="1192" t="s">
        <v>53</v>
      </c>
      <c r="CE12" s="1193"/>
      <c r="CF12" s="1193"/>
      <c r="CG12" s="1193"/>
      <c r="CH12" s="1193"/>
      <c r="CI12" s="1193"/>
      <c r="CJ12" s="1193"/>
      <c r="CK12" s="1193"/>
      <c r="CL12" s="1193"/>
      <c r="CM12" s="1193"/>
      <c r="CN12" s="1193"/>
      <c r="CO12" s="1193"/>
      <c r="CP12" s="1193"/>
      <c r="CQ12" s="1193"/>
      <c r="CR12" s="1193"/>
      <c r="CS12" s="1215"/>
      <c r="CT12" s="1233" t="s">
        <v>46</v>
      </c>
      <c r="CU12" s="1234"/>
      <c r="CV12" s="1234"/>
      <c r="CW12" s="1234"/>
      <c r="CX12" s="1234"/>
      <c r="CY12" s="1234"/>
      <c r="CZ12" s="1234"/>
      <c r="DA12" s="1249"/>
      <c r="DB12" s="1233" t="s">
        <v>46</v>
      </c>
      <c r="DC12" s="1234"/>
      <c r="DD12" s="1234"/>
      <c r="DE12" s="1234"/>
      <c r="DF12" s="1234"/>
      <c r="DG12" s="1234"/>
      <c r="DH12" s="1234"/>
      <c r="DI12" s="1249"/>
      <c r="DJ12" s="995"/>
      <c r="DK12" s="995"/>
      <c r="DL12" s="995"/>
      <c r="DM12" s="995"/>
      <c r="DN12" s="995"/>
      <c r="DO12" s="995"/>
    </row>
    <row r="13" ht="18.75" customHeight="1" spans="1:119">
      <c r="A13" s="1000"/>
      <c r="B13" s="1020"/>
      <c r="C13" s="1021"/>
      <c r="D13" s="1021"/>
      <c r="E13" s="1021"/>
      <c r="F13" s="1021"/>
      <c r="G13" s="1021"/>
      <c r="H13" s="1021"/>
      <c r="I13" s="1021"/>
      <c r="J13" s="1021"/>
      <c r="K13" s="1062"/>
      <c r="L13" s="1063"/>
      <c r="M13" s="1064" t="s">
        <v>54</v>
      </c>
      <c r="N13" s="1065"/>
      <c r="O13" s="1065"/>
      <c r="P13" s="1065"/>
      <c r="Q13" s="1112"/>
      <c r="R13" s="1113">
        <v>34868</v>
      </c>
      <c r="S13" s="1114"/>
      <c r="T13" s="1114"/>
      <c r="U13" s="1114"/>
      <c r="V13" s="1115"/>
      <c r="W13" s="1093" t="s">
        <v>55</v>
      </c>
      <c r="X13" s="1033"/>
      <c r="Y13" s="1033"/>
      <c r="Z13" s="1033"/>
      <c r="AA13" s="1033"/>
      <c r="AB13" s="1011"/>
      <c r="AC13" s="1076">
        <v>264</v>
      </c>
      <c r="AD13" s="1077"/>
      <c r="AE13" s="1077"/>
      <c r="AF13" s="1077"/>
      <c r="AG13" s="1078"/>
      <c r="AH13" s="1076">
        <v>281</v>
      </c>
      <c r="AI13" s="1077"/>
      <c r="AJ13" s="1077"/>
      <c r="AK13" s="1077"/>
      <c r="AL13" s="1102"/>
      <c r="AM13" s="1157" t="s">
        <v>56</v>
      </c>
      <c r="AN13" s="1040"/>
      <c r="AO13" s="1040"/>
      <c r="AP13" s="1040"/>
      <c r="AQ13" s="1040"/>
      <c r="AR13" s="1040"/>
      <c r="AS13" s="1040"/>
      <c r="AT13" s="1075"/>
      <c r="AU13" s="1177" t="s">
        <v>57</v>
      </c>
      <c r="AV13" s="1111"/>
      <c r="AW13" s="1111"/>
      <c r="AX13" s="1111"/>
      <c r="AY13" s="1184" t="s">
        <v>58</v>
      </c>
      <c r="AZ13" s="1185"/>
      <c r="BA13" s="1185"/>
      <c r="BB13" s="1185"/>
      <c r="BC13" s="1185"/>
      <c r="BD13" s="1185"/>
      <c r="BE13" s="1185"/>
      <c r="BF13" s="1185"/>
      <c r="BG13" s="1185"/>
      <c r="BH13" s="1185"/>
      <c r="BI13" s="1185"/>
      <c r="BJ13" s="1185"/>
      <c r="BK13" s="1185"/>
      <c r="BL13" s="1185"/>
      <c r="BM13" s="1209"/>
      <c r="BN13" s="1210">
        <v>34664</v>
      </c>
      <c r="BO13" s="1211"/>
      <c r="BP13" s="1211"/>
      <c r="BQ13" s="1211"/>
      <c r="BR13" s="1211"/>
      <c r="BS13" s="1211"/>
      <c r="BT13" s="1211"/>
      <c r="BU13" s="1218"/>
      <c r="BV13" s="1210">
        <v>-143070</v>
      </c>
      <c r="BW13" s="1211"/>
      <c r="BX13" s="1211"/>
      <c r="BY13" s="1211"/>
      <c r="BZ13" s="1211"/>
      <c r="CA13" s="1211"/>
      <c r="CB13" s="1211"/>
      <c r="CC13" s="1218"/>
      <c r="CD13" s="1192" t="s">
        <v>59</v>
      </c>
      <c r="CE13" s="1193"/>
      <c r="CF13" s="1193"/>
      <c r="CG13" s="1193"/>
      <c r="CH13" s="1193"/>
      <c r="CI13" s="1193"/>
      <c r="CJ13" s="1193"/>
      <c r="CK13" s="1193"/>
      <c r="CL13" s="1193"/>
      <c r="CM13" s="1193"/>
      <c r="CN13" s="1193"/>
      <c r="CO13" s="1193"/>
      <c r="CP13" s="1193"/>
      <c r="CQ13" s="1193"/>
      <c r="CR13" s="1193"/>
      <c r="CS13" s="1215"/>
      <c r="CT13" s="1229">
        <v>8.1</v>
      </c>
      <c r="CU13" s="1230"/>
      <c r="CV13" s="1230"/>
      <c r="CW13" s="1230"/>
      <c r="CX13" s="1230"/>
      <c r="CY13" s="1230"/>
      <c r="CZ13" s="1230"/>
      <c r="DA13" s="1247"/>
      <c r="DB13" s="1229">
        <v>8.8</v>
      </c>
      <c r="DC13" s="1230"/>
      <c r="DD13" s="1230"/>
      <c r="DE13" s="1230"/>
      <c r="DF13" s="1230"/>
      <c r="DG13" s="1230"/>
      <c r="DH13" s="1230"/>
      <c r="DI13" s="1247"/>
      <c r="DJ13" s="995"/>
      <c r="DK13" s="995"/>
      <c r="DL13" s="995"/>
      <c r="DM13" s="995"/>
      <c r="DN13" s="995"/>
      <c r="DO13" s="995"/>
    </row>
    <row r="14" ht="18.75" customHeight="1" spans="1:119">
      <c r="A14" s="1000"/>
      <c r="B14" s="1020"/>
      <c r="C14" s="1021"/>
      <c r="D14" s="1021"/>
      <c r="E14" s="1021"/>
      <c r="F14" s="1021"/>
      <c r="G14" s="1021"/>
      <c r="H14" s="1021"/>
      <c r="I14" s="1021"/>
      <c r="J14" s="1021"/>
      <c r="K14" s="1062"/>
      <c r="L14" s="1066" t="s">
        <v>60</v>
      </c>
      <c r="M14" s="1067"/>
      <c r="N14" s="1067"/>
      <c r="O14" s="1067"/>
      <c r="P14" s="1067"/>
      <c r="Q14" s="1116"/>
      <c r="R14" s="1113">
        <v>35451</v>
      </c>
      <c r="S14" s="1114"/>
      <c r="T14" s="1114"/>
      <c r="U14" s="1114"/>
      <c r="V14" s="1115"/>
      <c r="W14" s="1091"/>
      <c r="X14" s="1038"/>
      <c r="Y14" s="1038"/>
      <c r="Z14" s="1038"/>
      <c r="AA14" s="1038"/>
      <c r="AB14" s="1008"/>
      <c r="AC14" s="1146">
        <v>1.9</v>
      </c>
      <c r="AD14" s="1147"/>
      <c r="AE14" s="1147"/>
      <c r="AF14" s="1147"/>
      <c r="AG14" s="1163"/>
      <c r="AH14" s="1146">
        <v>2.1</v>
      </c>
      <c r="AI14" s="1147"/>
      <c r="AJ14" s="1147"/>
      <c r="AK14" s="1147"/>
      <c r="AL14" s="1164"/>
      <c r="AM14" s="1157"/>
      <c r="AN14" s="1040"/>
      <c r="AO14" s="1040"/>
      <c r="AP14" s="1040"/>
      <c r="AQ14" s="1040"/>
      <c r="AR14" s="1040"/>
      <c r="AS14" s="1040"/>
      <c r="AT14" s="1075"/>
      <c r="AU14" s="1177"/>
      <c r="AV14" s="1111"/>
      <c r="AW14" s="1111"/>
      <c r="AX14" s="1111"/>
      <c r="AY14" s="1184"/>
      <c r="AZ14" s="1185"/>
      <c r="BA14" s="1185"/>
      <c r="BB14" s="1185"/>
      <c r="BC14" s="1185"/>
      <c r="BD14" s="1185"/>
      <c r="BE14" s="1185"/>
      <c r="BF14" s="1185"/>
      <c r="BG14" s="1185"/>
      <c r="BH14" s="1185"/>
      <c r="BI14" s="1185"/>
      <c r="BJ14" s="1185"/>
      <c r="BK14" s="1185"/>
      <c r="BL14" s="1185"/>
      <c r="BM14" s="1209"/>
      <c r="BN14" s="1210"/>
      <c r="BO14" s="1211"/>
      <c r="BP14" s="1211"/>
      <c r="BQ14" s="1211"/>
      <c r="BR14" s="1211"/>
      <c r="BS14" s="1211"/>
      <c r="BT14" s="1211"/>
      <c r="BU14" s="1218"/>
      <c r="BV14" s="1210"/>
      <c r="BW14" s="1211"/>
      <c r="BX14" s="1211"/>
      <c r="BY14" s="1211"/>
      <c r="BZ14" s="1211"/>
      <c r="CA14" s="1211"/>
      <c r="CB14" s="1211"/>
      <c r="CC14" s="1218"/>
      <c r="CD14" s="1194" t="s">
        <v>61</v>
      </c>
      <c r="CE14" s="1195"/>
      <c r="CF14" s="1195"/>
      <c r="CG14" s="1195"/>
      <c r="CH14" s="1195"/>
      <c r="CI14" s="1195"/>
      <c r="CJ14" s="1195"/>
      <c r="CK14" s="1195"/>
      <c r="CL14" s="1195"/>
      <c r="CM14" s="1195"/>
      <c r="CN14" s="1195"/>
      <c r="CO14" s="1195"/>
      <c r="CP14" s="1195"/>
      <c r="CQ14" s="1195"/>
      <c r="CR14" s="1195"/>
      <c r="CS14" s="1216"/>
      <c r="CT14" s="1237">
        <v>58.3</v>
      </c>
      <c r="CU14" s="1238"/>
      <c r="CV14" s="1238"/>
      <c r="CW14" s="1238"/>
      <c r="CX14" s="1238"/>
      <c r="CY14" s="1238"/>
      <c r="CZ14" s="1238"/>
      <c r="DA14" s="1251"/>
      <c r="DB14" s="1237">
        <v>75.8</v>
      </c>
      <c r="DC14" s="1238"/>
      <c r="DD14" s="1238"/>
      <c r="DE14" s="1238"/>
      <c r="DF14" s="1238"/>
      <c r="DG14" s="1238"/>
      <c r="DH14" s="1238"/>
      <c r="DI14" s="1251"/>
      <c r="DJ14" s="995"/>
      <c r="DK14" s="995"/>
      <c r="DL14" s="995"/>
      <c r="DM14" s="995"/>
      <c r="DN14" s="995"/>
      <c r="DO14" s="995"/>
    </row>
    <row r="15" ht="18.75" customHeight="1" spans="1:119">
      <c r="A15" s="1000"/>
      <c r="B15" s="1020"/>
      <c r="C15" s="1021"/>
      <c r="D15" s="1021"/>
      <c r="E15" s="1021"/>
      <c r="F15" s="1021"/>
      <c r="G15" s="1021"/>
      <c r="H15" s="1021"/>
      <c r="I15" s="1021"/>
      <c r="J15" s="1021"/>
      <c r="K15" s="1062"/>
      <c r="L15" s="1063"/>
      <c r="M15" s="1064" t="s">
        <v>54</v>
      </c>
      <c r="N15" s="1065"/>
      <c r="O15" s="1065"/>
      <c r="P15" s="1065"/>
      <c r="Q15" s="1112"/>
      <c r="R15" s="1113">
        <v>34780</v>
      </c>
      <c r="S15" s="1114"/>
      <c r="T15" s="1114"/>
      <c r="U15" s="1114"/>
      <c r="V15" s="1115"/>
      <c r="W15" s="1093" t="s">
        <v>62</v>
      </c>
      <c r="X15" s="1033"/>
      <c r="Y15" s="1033"/>
      <c r="Z15" s="1033"/>
      <c r="AA15" s="1033"/>
      <c r="AB15" s="1011"/>
      <c r="AC15" s="1076">
        <v>2397</v>
      </c>
      <c r="AD15" s="1077"/>
      <c r="AE15" s="1077"/>
      <c r="AF15" s="1077"/>
      <c r="AG15" s="1078"/>
      <c r="AH15" s="1076">
        <v>2310</v>
      </c>
      <c r="AI15" s="1077"/>
      <c r="AJ15" s="1077"/>
      <c r="AK15" s="1077"/>
      <c r="AL15" s="1102"/>
      <c r="AM15" s="1157"/>
      <c r="AN15" s="1040"/>
      <c r="AO15" s="1040"/>
      <c r="AP15" s="1040"/>
      <c r="AQ15" s="1040"/>
      <c r="AR15" s="1040"/>
      <c r="AS15" s="1040"/>
      <c r="AT15" s="1075"/>
      <c r="AU15" s="1177"/>
      <c r="AV15" s="1111"/>
      <c r="AW15" s="1111"/>
      <c r="AX15" s="1111"/>
      <c r="AY15" s="1182" t="s">
        <v>63</v>
      </c>
      <c r="AZ15" s="1183"/>
      <c r="BA15" s="1183"/>
      <c r="BB15" s="1183"/>
      <c r="BC15" s="1183"/>
      <c r="BD15" s="1183"/>
      <c r="BE15" s="1183"/>
      <c r="BF15" s="1183"/>
      <c r="BG15" s="1183"/>
      <c r="BH15" s="1183"/>
      <c r="BI15" s="1183"/>
      <c r="BJ15" s="1183"/>
      <c r="BK15" s="1183"/>
      <c r="BL15" s="1183"/>
      <c r="BM15" s="1206"/>
      <c r="BN15" s="1207">
        <v>3769514</v>
      </c>
      <c r="BO15" s="1208"/>
      <c r="BP15" s="1208"/>
      <c r="BQ15" s="1208"/>
      <c r="BR15" s="1208"/>
      <c r="BS15" s="1208"/>
      <c r="BT15" s="1208"/>
      <c r="BU15" s="1217"/>
      <c r="BV15" s="1207">
        <v>3573204</v>
      </c>
      <c r="BW15" s="1208"/>
      <c r="BX15" s="1208"/>
      <c r="BY15" s="1208"/>
      <c r="BZ15" s="1208"/>
      <c r="CA15" s="1208"/>
      <c r="CB15" s="1208"/>
      <c r="CC15" s="1217"/>
      <c r="CD15" s="1222" t="s">
        <v>64</v>
      </c>
      <c r="CE15" s="1223"/>
      <c r="CF15" s="1223"/>
      <c r="CG15" s="1223"/>
      <c r="CH15" s="1223"/>
      <c r="CI15" s="1223"/>
      <c r="CJ15" s="1223"/>
      <c r="CK15" s="1223"/>
      <c r="CL15" s="1223"/>
      <c r="CM15" s="1223"/>
      <c r="CN15" s="1223"/>
      <c r="CO15" s="1223"/>
      <c r="CP15" s="1223"/>
      <c r="CQ15" s="1223"/>
      <c r="CR15" s="1223"/>
      <c r="CS15" s="1239"/>
      <c r="CT15" s="1240"/>
      <c r="CU15" s="1241"/>
      <c r="CV15" s="1241"/>
      <c r="CW15" s="1241"/>
      <c r="CX15" s="1241"/>
      <c r="CY15" s="1241"/>
      <c r="CZ15" s="1241"/>
      <c r="DA15" s="1252"/>
      <c r="DB15" s="1240"/>
      <c r="DC15" s="1241"/>
      <c r="DD15" s="1241"/>
      <c r="DE15" s="1241"/>
      <c r="DF15" s="1241"/>
      <c r="DG15" s="1241"/>
      <c r="DH15" s="1241"/>
      <c r="DI15" s="1252"/>
      <c r="DJ15" s="995"/>
      <c r="DK15" s="995"/>
      <c r="DL15" s="995"/>
      <c r="DM15" s="995"/>
      <c r="DN15" s="995"/>
      <c r="DO15" s="995"/>
    </row>
    <row r="16" ht="18.75" customHeight="1" spans="1:119">
      <c r="A16" s="1000"/>
      <c r="B16" s="1020"/>
      <c r="C16" s="1021"/>
      <c r="D16" s="1021"/>
      <c r="E16" s="1021"/>
      <c r="F16" s="1021"/>
      <c r="G16" s="1021"/>
      <c r="H16" s="1021"/>
      <c r="I16" s="1021"/>
      <c r="J16" s="1021"/>
      <c r="K16" s="1062"/>
      <c r="L16" s="1066" t="s">
        <v>65</v>
      </c>
      <c r="M16" s="1068"/>
      <c r="N16" s="1068"/>
      <c r="O16" s="1068"/>
      <c r="P16" s="1068"/>
      <c r="Q16" s="1117"/>
      <c r="R16" s="1118" t="s">
        <v>66</v>
      </c>
      <c r="S16" s="1119"/>
      <c r="T16" s="1119"/>
      <c r="U16" s="1119"/>
      <c r="V16" s="1120"/>
      <c r="W16" s="1091"/>
      <c r="X16" s="1038"/>
      <c r="Y16" s="1038"/>
      <c r="Z16" s="1038"/>
      <c r="AA16" s="1038"/>
      <c r="AB16" s="1008"/>
      <c r="AC16" s="1146">
        <v>17.4</v>
      </c>
      <c r="AD16" s="1147"/>
      <c r="AE16" s="1147"/>
      <c r="AF16" s="1147"/>
      <c r="AG16" s="1163"/>
      <c r="AH16" s="1146">
        <v>17.4</v>
      </c>
      <c r="AI16" s="1147"/>
      <c r="AJ16" s="1147"/>
      <c r="AK16" s="1147"/>
      <c r="AL16" s="1164"/>
      <c r="AM16" s="1157"/>
      <c r="AN16" s="1040"/>
      <c r="AO16" s="1040"/>
      <c r="AP16" s="1040"/>
      <c r="AQ16" s="1040"/>
      <c r="AR16" s="1040"/>
      <c r="AS16" s="1040"/>
      <c r="AT16" s="1075"/>
      <c r="AU16" s="1177"/>
      <c r="AV16" s="1111"/>
      <c r="AW16" s="1111"/>
      <c r="AX16" s="1111"/>
      <c r="AY16" s="1184" t="s">
        <v>67</v>
      </c>
      <c r="AZ16" s="1185"/>
      <c r="BA16" s="1185"/>
      <c r="BB16" s="1185"/>
      <c r="BC16" s="1185"/>
      <c r="BD16" s="1185"/>
      <c r="BE16" s="1185"/>
      <c r="BF16" s="1185"/>
      <c r="BG16" s="1185"/>
      <c r="BH16" s="1185"/>
      <c r="BI16" s="1185"/>
      <c r="BJ16" s="1185"/>
      <c r="BK16" s="1185"/>
      <c r="BL16" s="1185"/>
      <c r="BM16" s="1209"/>
      <c r="BN16" s="1210">
        <v>5659202</v>
      </c>
      <c r="BO16" s="1211"/>
      <c r="BP16" s="1211"/>
      <c r="BQ16" s="1211"/>
      <c r="BR16" s="1211"/>
      <c r="BS16" s="1211"/>
      <c r="BT16" s="1211"/>
      <c r="BU16" s="1218"/>
      <c r="BV16" s="1210">
        <v>5282863</v>
      </c>
      <c r="BW16" s="1211"/>
      <c r="BX16" s="1211"/>
      <c r="BY16" s="1211"/>
      <c r="BZ16" s="1211"/>
      <c r="CA16" s="1211"/>
      <c r="CB16" s="1211"/>
      <c r="CC16" s="1218"/>
      <c r="CD16" s="1192"/>
      <c r="CE16" s="1224"/>
      <c r="CF16" s="1224"/>
      <c r="CG16" s="1224"/>
      <c r="CH16" s="1224"/>
      <c r="CI16" s="1224"/>
      <c r="CJ16" s="1224"/>
      <c r="CK16" s="1224"/>
      <c r="CL16" s="1224"/>
      <c r="CM16" s="1224"/>
      <c r="CN16" s="1224"/>
      <c r="CO16" s="1224"/>
      <c r="CP16" s="1224"/>
      <c r="CQ16" s="1224"/>
      <c r="CR16" s="1224"/>
      <c r="CS16" s="1242"/>
      <c r="CT16" s="1229"/>
      <c r="CU16" s="1230"/>
      <c r="CV16" s="1230"/>
      <c r="CW16" s="1230"/>
      <c r="CX16" s="1230"/>
      <c r="CY16" s="1230"/>
      <c r="CZ16" s="1230"/>
      <c r="DA16" s="1247"/>
      <c r="DB16" s="1229"/>
      <c r="DC16" s="1230"/>
      <c r="DD16" s="1230"/>
      <c r="DE16" s="1230"/>
      <c r="DF16" s="1230"/>
      <c r="DG16" s="1230"/>
      <c r="DH16" s="1230"/>
      <c r="DI16" s="1247"/>
      <c r="DJ16" s="995"/>
      <c r="DK16" s="995"/>
      <c r="DL16" s="995"/>
      <c r="DM16" s="995"/>
      <c r="DN16" s="995"/>
      <c r="DO16" s="995"/>
    </row>
    <row r="17" ht="18.75" customHeight="1" spans="1:119">
      <c r="A17" s="1000"/>
      <c r="B17" s="1022"/>
      <c r="C17" s="1023"/>
      <c r="D17" s="1023"/>
      <c r="E17" s="1023"/>
      <c r="F17" s="1023"/>
      <c r="G17" s="1023"/>
      <c r="H17" s="1023"/>
      <c r="I17" s="1023"/>
      <c r="J17" s="1023"/>
      <c r="K17" s="1069"/>
      <c r="L17" s="1070"/>
      <c r="M17" s="1071" t="s">
        <v>68</v>
      </c>
      <c r="N17" s="1072"/>
      <c r="O17" s="1072"/>
      <c r="P17" s="1072"/>
      <c r="Q17" s="1121"/>
      <c r="R17" s="1118" t="s">
        <v>69</v>
      </c>
      <c r="S17" s="1119"/>
      <c r="T17" s="1119"/>
      <c r="U17" s="1119"/>
      <c r="V17" s="1120"/>
      <c r="W17" s="1093" t="s">
        <v>70</v>
      </c>
      <c r="X17" s="1033"/>
      <c r="Y17" s="1033"/>
      <c r="Z17" s="1033"/>
      <c r="AA17" s="1033"/>
      <c r="AB17" s="1011"/>
      <c r="AC17" s="1076">
        <v>11141</v>
      </c>
      <c r="AD17" s="1077"/>
      <c r="AE17" s="1077"/>
      <c r="AF17" s="1077"/>
      <c r="AG17" s="1078"/>
      <c r="AH17" s="1076">
        <v>10685</v>
      </c>
      <c r="AI17" s="1077"/>
      <c r="AJ17" s="1077"/>
      <c r="AK17" s="1077"/>
      <c r="AL17" s="1102"/>
      <c r="AM17" s="1157"/>
      <c r="AN17" s="1040"/>
      <c r="AO17" s="1040"/>
      <c r="AP17" s="1040"/>
      <c r="AQ17" s="1040"/>
      <c r="AR17" s="1040"/>
      <c r="AS17" s="1040"/>
      <c r="AT17" s="1075"/>
      <c r="AU17" s="1177"/>
      <c r="AV17" s="1111"/>
      <c r="AW17" s="1111"/>
      <c r="AX17" s="1111"/>
      <c r="AY17" s="1184" t="s">
        <v>71</v>
      </c>
      <c r="AZ17" s="1185"/>
      <c r="BA17" s="1185"/>
      <c r="BB17" s="1185"/>
      <c r="BC17" s="1185"/>
      <c r="BD17" s="1185"/>
      <c r="BE17" s="1185"/>
      <c r="BF17" s="1185"/>
      <c r="BG17" s="1185"/>
      <c r="BH17" s="1185"/>
      <c r="BI17" s="1185"/>
      <c r="BJ17" s="1185"/>
      <c r="BK17" s="1185"/>
      <c r="BL17" s="1185"/>
      <c r="BM17" s="1209"/>
      <c r="BN17" s="1210">
        <v>4787869</v>
      </c>
      <c r="BO17" s="1211"/>
      <c r="BP17" s="1211"/>
      <c r="BQ17" s="1211"/>
      <c r="BR17" s="1211"/>
      <c r="BS17" s="1211"/>
      <c r="BT17" s="1211"/>
      <c r="BU17" s="1218"/>
      <c r="BV17" s="1210">
        <v>4574732</v>
      </c>
      <c r="BW17" s="1211"/>
      <c r="BX17" s="1211"/>
      <c r="BY17" s="1211"/>
      <c r="BZ17" s="1211"/>
      <c r="CA17" s="1211"/>
      <c r="CB17" s="1211"/>
      <c r="CC17" s="1218"/>
      <c r="CD17" s="1192"/>
      <c r="CE17" s="1224"/>
      <c r="CF17" s="1224"/>
      <c r="CG17" s="1224"/>
      <c r="CH17" s="1224"/>
      <c r="CI17" s="1224"/>
      <c r="CJ17" s="1224"/>
      <c r="CK17" s="1224"/>
      <c r="CL17" s="1224"/>
      <c r="CM17" s="1224"/>
      <c r="CN17" s="1224"/>
      <c r="CO17" s="1224"/>
      <c r="CP17" s="1224"/>
      <c r="CQ17" s="1224"/>
      <c r="CR17" s="1224"/>
      <c r="CS17" s="1242"/>
      <c r="CT17" s="1229"/>
      <c r="CU17" s="1230"/>
      <c r="CV17" s="1230"/>
      <c r="CW17" s="1230"/>
      <c r="CX17" s="1230"/>
      <c r="CY17" s="1230"/>
      <c r="CZ17" s="1230"/>
      <c r="DA17" s="1247"/>
      <c r="DB17" s="1229"/>
      <c r="DC17" s="1230"/>
      <c r="DD17" s="1230"/>
      <c r="DE17" s="1230"/>
      <c r="DF17" s="1230"/>
      <c r="DG17" s="1230"/>
      <c r="DH17" s="1230"/>
      <c r="DI17" s="1247"/>
      <c r="DJ17" s="995"/>
      <c r="DK17" s="995"/>
      <c r="DL17" s="995"/>
      <c r="DM17" s="995"/>
      <c r="DN17" s="995"/>
      <c r="DO17" s="995"/>
    </row>
    <row r="18" ht="18.75" customHeight="1" spans="1:119">
      <c r="A18" s="1000"/>
      <c r="B18" s="1024" t="s">
        <v>72</v>
      </c>
      <c r="C18" s="1025"/>
      <c r="D18" s="1025"/>
      <c r="E18" s="1026"/>
      <c r="F18" s="1026"/>
      <c r="G18" s="1026"/>
      <c r="H18" s="1026"/>
      <c r="I18" s="1026"/>
      <c r="J18" s="1026"/>
      <c r="K18" s="1026"/>
      <c r="L18" s="1073">
        <v>15.9</v>
      </c>
      <c r="M18" s="1073"/>
      <c r="N18" s="1073"/>
      <c r="O18" s="1073"/>
      <c r="P18" s="1073"/>
      <c r="Q18" s="1073"/>
      <c r="R18" s="1122"/>
      <c r="S18" s="1122"/>
      <c r="T18" s="1122"/>
      <c r="U18" s="1122"/>
      <c r="V18" s="1123"/>
      <c r="W18" s="1096"/>
      <c r="X18" s="1097"/>
      <c r="Y18" s="1097"/>
      <c r="Z18" s="1097"/>
      <c r="AA18" s="1097"/>
      <c r="AB18" s="1014"/>
      <c r="AC18" s="1148">
        <v>80.7</v>
      </c>
      <c r="AD18" s="1149"/>
      <c r="AE18" s="1149"/>
      <c r="AF18" s="1149"/>
      <c r="AG18" s="1165"/>
      <c r="AH18" s="1148">
        <v>80.5</v>
      </c>
      <c r="AI18" s="1149"/>
      <c r="AJ18" s="1149"/>
      <c r="AK18" s="1149"/>
      <c r="AL18" s="1166"/>
      <c r="AM18" s="1157"/>
      <c r="AN18" s="1040"/>
      <c r="AO18" s="1040"/>
      <c r="AP18" s="1040"/>
      <c r="AQ18" s="1040"/>
      <c r="AR18" s="1040"/>
      <c r="AS18" s="1040"/>
      <c r="AT18" s="1075"/>
      <c r="AU18" s="1177"/>
      <c r="AV18" s="1111"/>
      <c r="AW18" s="1111"/>
      <c r="AX18" s="1111"/>
      <c r="AY18" s="1184" t="s">
        <v>73</v>
      </c>
      <c r="AZ18" s="1185"/>
      <c r="BA18" s="1185"/>
      <c r="BB18" s="1185"/>
      <c r="BC18" s="1185"/>
      <c r="BD18" s="1185"/>
      <c r="BE18" s="1185"/>
      <c r="BF18" s="1185"/>
      <c r="BG18" s="1185"/>
      <c r="BH18" s="1185"/>
      <c r="BI18" s="1185"/>
      <c r="BJ18" s="1185"/>
      <c r="BK18" s="1185"/>
      <c r="BL18" s="1185"/>
      <c r="BM18" s="1209"/>
      <c r="BN18" s="1210">
        <v>6009148</v>
      </c>
      <c r="BO18" s="1211"/>
      <c r="BP18" s="1211"/>
      <c r="BQ18" s="1211"/>
      <c r="BR18" s="1211"/>
      <c r="BS18" s="1211"/>
      <c r="BT18" s="1211"/>
      <c r="BU18" s="1218"/>
      <c r="BV18" s="1210">
        <v>5888842</v>
      </c>
      <c r="BW18" s="1211"/>
      <c r="BX18" s="1211"/>
      <c r="BY18" s="1211"/>
      <c r="BZ18" s="1211"/>
      <c r="CA18" s="1211"/>
      <c r="CB18" s="1211"/>
      <c r="CC18" s="1218"/>
      <c r="CD18" s="1192"/>
      <c r="CE18" s="1224"/>
      <c r="CF18" s="1224"/>
      <c r="CG18" s="1224"/>
      <c r="CH18" s="1224"/>
      <c r="CI18" s="1224"/>
      <c r="CJ18" s="1224"/>
      <c r="CK18" s="1224"/>
      <c r="CL18" s="1224"/>
      <c r="CM18" s="1224"/>
      <c r="CN18" s="1224"/>
      <c r="CO18" s="1224"/>
      <c r="CP18" s="1224"/>
      <c r="CQ18" s="1224"/>
      <c r="CR18" s="1224"/>
      <c r="CS18" s="1242"/>
      <c r="CT18" s="1229"/>
      <c r="CU18" s="1230"/>
      <c r="CV18" s="1230"/>
      <c r="CW18" s="1230"/>
      <c r="CX18" s="1230"/>
      <c r="CY18" s="1230"/>
      <c r="CZ18" s="1230"/>
      <c r="DA18" s="1247"/>
      <c r="DB18" s="1229"/>
      <c r="DC18" s="1230"/>
      <c r="DD18" s="1230"/>
      <c r="DE18" s="1230"/>
      <c r="DF18" s="1230"/>
      <c r="DG18" s="1230"/>
      <c r="DH18" s="1230"/>
      <c r="DI18" s="1247"/>
      <c r="DJ18" s="995"/>
      <c r="DK18" s="995"/>
      <c r="DL18" s="995"/>
      <c r="DM18" s="995"/>
      <c r="DN18" s="995"/>
      <c r="DO18" s="995"/>
    </row>
    <row r="19" ht="18.75" customHeight="1" spans="1:119">
      <c r="A19" s="1000"/>
      <c r="B19" s="1024" t="s">
        <v>74</v>
      </c>
      <c r="C19" s="1025"/>
      <c r="D19" s="1025"/>
      <c r="E19" s="1026"/>
      <c r="F19" s="1026"/>
      <c r="G19" s="1026"/>
      <c r="H19" s="1026"/>
      <c r="I19" s="1026"/>
      <c r="J19" s="1026"/>
      <c r="K19" s="1026"/>
      <c r="L19" s="1074">
        <v>2200</v>
      </c>
      <c r="M19" s="1074"/>
      <c r="N19" s="1074"/>
      <c r="O19" s="1074"/>
      <c r="P19" s="1074"/>
      <c r="Q19" s="1074"/>
      <c r="R19" s="1124"/>
      <c r="S19" s="1124"/>
      <c r="T19" s="1124"/>
      <c r="U19" s="1124"/>
      <c r="V19" s="1125"/>
      <c r="W19" s="1085"/>
      <c r="X19" s="1086"/>
      <c r="Y19" s="1086"/>
      <c r="Z19" s="1086"/>
      <c r="AA19" s="1086"/>
      <c r="AB19" s="1086"/>
      <c r="AC19" s="1150"/>
      <c r="AD19" s="1150"/>
      <c r="AE19" s="1150"/>
      <c r="AF19" s="1150"/>
      <c r="AG19" s="1150"/>
      <c r="AH19" s="1150"/>
      <c r="AI19" s="1150"/>
      <c r="AJ19" s="1150"/>
      <c r="AK19" s="1150"/>
      <c r="AL19" s="1167"/>
      <c r="AM19" s="1157"/>
      <c r="AN19" s="1040"/>
      <c r="AO19" s="1040"/>
      <c r="AP19" s="1040"/>
      <c r="AQ19" s="1040"/>
      <c r="AR19" s="1040"/>
      <c r="AS19" s="1040"/>
      <c r="AT19" s="1075"/>
      <c r="AU19" s="1177"/>
      <c r="AV19" s="1111"/>
      <c r="AW19" s="1111"/>
      <c r="AX19" s="1111"/>
      <c r="AY19" s="1184" t="s">
        <v>75</v>
      </c>
      <c r="AZ19" s="1185"/>
      <c r="BA19" s="1185"/>
      <c r="BB19" s="1185"/>
      <c r="BC19" s="1185"/>
      <c r="BD19" s="1185"/>
      <c r="BE19" s="1185"/>
      <c r="BF19" s="1185"/>
      <c r="BG19" s="1185"/>
      <c r="BH19" s="1185"/>
      <c r="BI19" s="1185"/>
      <c r="BJ19" s="1185"/>
      <c r="BK19" s="1185"/>
      <c r="BL19" s="1185"/>
      <c r="BM19" s="1209"/>
      <c r="BN19" s="1210">
        <v>8417805</v>
      </c>
      <c r="BO19" s="1211"/>
      <c r="BP19" s="1211"/>
      <c r="BQ19" s="1211"/>
      <c r="BR19" s="1211"/>
      <c r="BS19" s="1211"/>
      <c r="BT19" s="1211"/>
      <c r="BU19" s="1218"/>
      <c r="BV19" s="1210">
        <v>7806140</v>
      </c>
      <c r="BW19" s="1211"/>
      <c r="BX19" s="1211"/>
      <c r="BY19" s="1211"/>
      <c r="BZ19" s="1211"/>
      <c r="CA19" s="1211"/>
      <c r="CB19" s="1211"/>
      <c r="CC19" s="1218"/>
      <c r="CD19" s="1192"/>
      <c r="CE19" s="1224"/>
      <c r="CF19" s="1224"/>
      <c r="CG19" s="1224"/>
      <c r="CH19" s="1224"/>
      <c r="CI19" s="1224"/>
      <c r="CJ19" s="1224"/>
      <c r="CK19" s="1224"/>
      <c r="CL19" s="1224"/>
      <c r="CM19" s="1224"/>
      <c r="CN19" s="1224"/>
      <c r="CO19" s="1224"/>
      <c r="CP19" s="1224"/>
      <c r="CQ19" s="1224"/>
      <c r="CR19" s="1224"/>
      <c r="CS19" s="1242"/>
      <c r="CT19" s="1229"/>
      <c r="CU19" s="1230"/>
      <c r="CV19" s="1230"/>
      <c r="CW19" s="1230"/>
      <c r="CX19" s="1230"/>
      <c r="CY19" s="1230"/>
      <c r="CZ19" s="1230"/>
      <c r="DA19" s="1247"/>
      <c r="DB19" s="1229"/>
      <c r="DC19" s="1230"/>
      <c r="DD19" s="1230"/>
      <c r="DE19" s="1230"/>
      <c r="DF19" s="1230"/>
      <c r="DG19" s="1230"/>
      <c r="DH19" s="1230"/>
      <c r="DI19" s="1247"/>
      <c r="DJ19" s="995"/>
      <c r="DK19" s="995"/>
      <c r="DL19" s="995"/>
      <c r="DM19" s="995"/>
      <c r="DN19" s="995"/>
      <c r="DO19" s="995"/>
    </row>
    <row r="20" ht="18.75" customHeight="1" spans="1:119">
      <c r="A20" s="1000"/>
      <c r="B20" s="1024" t="s">
        <v>76</v>
      </c>
      <c r="C20" s="1025"/>
      <c r="D20" s="1025"/>
      <c r="E20" s="1026"/>
      <c r="F20" s="1026"/>
      <c r="G20" s="1026"/>
      <c r="H20" s="1026"/>
      <c r="I20" s="1026"/>
      <c r="J20" s="1026"/>
      <c r="K20" s="1026"/>
      <c r="L20" s="1074">
        <v>13610</v>
      </c>
      <c r="M20" s="1074"/>
      <c r="N20" s="1074"/>
      <c r="O20" s="1074"/>
      <c r="P20" s="1074"/>
      <c r="Q20" s="1074"/>
      <c r="R20" s="1124"/>
      <c r="S20" s="1124"/>
      <c r="T20" s="1124"/>
      <c r="U20" s="1124"/>
      <c r="V20" s="1125"/>
      <c r="W20" s="1096"/>
      <c r="X20" s="1097"/>
      <c r="Y20" s="1097"/>
      <c r="Z20" s="1097"/>
      <c r="AA20" s="1097"/>
      <c r="AB20" s="1097"/>
      <c r="AC20" s="1151"/>
      <c r="AD20" s="1151"/>
      <c r="AE20" s="1151"/>
      <c r="AF20" s="1151"/>
      <c r="AG20" s="1151"/>
      <c r="AH20" s="1151"/>
      <c r="AI20" s="1151"/>
      <c r="AJ20" s="1151"/>
      <c r="AK20" s="1151"/>
      <c r="AL20" s="1168"/>
      <c r="AM20" s="1169"/>
      <c r="AN20" s="1045"/>
      <c r="AO20" s="1045"/>
      <c r="AP20" s="1045"/>
      <c r="AQ20" s="1045"/>
      <c r="AR20" s="1045"/>
      <c r="AS20" s="1045"/>
      <c r="AT20" s="1079"/>
      <c r="AU20" s="1178"/>
      <c r="AV20" s="1179"/>
      <c r="AW20" s="1179"/>
      <c r="AX20" s="1186"/>
      <c r="AY20" s="1184"/>
      <c r="AZ20" s="1185"/>
      <c r="BA20" s="1185"/>
      <c r="BB20" s="1185"/>
      <c r="BC20" s="1185"/>
      <c r="BD20" s="1185"/>
      <c r="BE20" s="1185"/>
      <c r="BF20" s="1185"/>
      <c r="BG20" s="1185"/>
      <c r="BH20" s="1185"/>
      <c r="BI20" s="1185"/>
      <c r="BJ20" s="1185"/>
      <c r="BK20" s="1185"/>
      <c r="BL20" s="1185"/>
      <c r="BM20" s="1209"/>
      <c r="BN20" s="1210"/>
      <c r="BO20" s="1211"/>
      <c r="BP20" s="1211"/>
      <c r="BQ20" s="1211"/>
      <c r="BR20" s="1211"/>
      <c r="BS20" s="1211"/>
      <c r="BT20" s="1211"/>
      <c r="BU20" s="1218"/>
      <c r="BV20" s="1210"/>
      <c r="BW20" s="1211"/>
      <c r="BX20" s="1211"/>
      <c r="BY20" s="1211"/>
      <c r="BZ20" s="1211"/>
      <c r="CA20" s="1211"/>
      <c r="CB20" s="1211"/>
      <c r="CC20" s="1218"/>
      <c r="CD20" s="1192"/>
      <c r="CE20" s="1224"/>
      <c r="CF20" s="1224"/>
      <c r="CG20" s="1224"/>
      <c r="CH20" s="1224"/>
      <c r="CI20" s="1224"/>
      <c r="CJ20" s="1224"/>
      <c r="CK20" s="1224"/>
      <c r="CL20" s="1224"/>
      <c r="CM20" s="1224"/>
      <c r="CN20" s="1224"/>
      <c r="CO20" s="1224"/>
      <c r="CP20" s="1224"/>
      <c r="CQ20" s="1224"/>
      <c r="CR20" s="1224"/>
      <c r="CS20" s="1242"/>
      <c r="CT20" s="1229"/>
      <c r="CU20" s="1230"/>
      <c r="CV20" s="1230"/>
      <c r="CW20" s="1230"/>
      <c r="CX20" s="1230"/>
      <c r="CY20" s="1230"/>
      <c r="CZ20" s="1230"/>
      <c r="DA20" s="1247"/>
      <c r="DB20" s="1229"/>
      <c r="DC20" s="1230"/>
      <c r="DD20" s="1230"/>
      <c r="DE20" s="1230"/>
      <c r="DF20" s="1230"/>
      <c r="DG20" s="1230"/>
      <c r="DH20" s="1230"/>
      <c r="DI20" s="1247"/>
      <c r="DJ20" s="995"/>
      <c r="DK20" s="995"/>
      <c r="DL20" s="995"/>
      <c r="DM20" s="995"/>
      <c r="DN20" s="995"/>
      <c r="DO20" s="995"/>
    </row>
    <row r="21" ht="18.75" customHeight="1" spans="1:119">
      <c r="A21" s="1000"/>
      <c r="B21" s="1027" t="s">
        <v>77</v>
      </c>
      <c r="C21" s="1028"/>
      <c r="D21" s="1028"/>
      <c r="E21" s="1028"/>
      <c r="F21" s="1028"/>
      <c r="G21" s="1028"/>
      <c r="H21" s="1028"/>
      <c r="I21" s="1028"/>
      <c r="J21" s="1028"/>
      <c r="K21" s="1028"/>
      <c r="L21" s="1028"/>
      <c r="M21" s="1028"/>
      <c r="N21" s="1028"/>
      <c r="O21" s="1028"/>
      <c r="P21" s="1028"/>
      <c r="Q21" s="1028"/>
      <c r="R21" s="1028"/>
      <c r="S21" s="1028"/>
      <c r="T21" s="1028"/>
      <c r="U21" s="1028"/>
      <c r="V21" s="1028"/>
      <c r="W21" s="1028"/>
      <c r="X21" s="1028"/>
      <c r="Y21" s="1028"/>
      <c r="Z21" s="1028"/>
      <c r="AA21" s="1028"/>
      <c r="AB21" s="1028"/>
      <c r="AC21" s="1028"/>
      <c r="AD21" s="1028"/>
      <c r="AE21" s="1028"/>
      <c r="AF21" s="1028"/>
      <c r="AG21" s="1028"/>
      <c r="AH21" s="1028"/>
      <c r="AI21" s="1028"/>
      <c r="AJ21" s="1028"/>
      <c r="AK21" s="1028"/>
      <c r="AL21" s="1028"/>
      <c r="AM21" s="1028"/>
      <c r="AN21" s="1028"/>
      <c r="AO21" s="1028"/>
      <c r="AP21" s="1028"/>
      <c r="AQ21" s="1028"/>
      <c r="AR21" s="1028"/>
      <c r="AS21" s="1028"/>
      <c r="AT21" s="1028"/>
      <c r="AU21" s="1028"/>
      <c r="AV21" s="1028"/>
      <c r="AW21" s="1028"/>
      <c r="AX21" s="1187"/>
      <c r="AY21" s="1184"/>
      <c r="AZ21" s="1185"/>
      <c r="BA21" s="1185"/>
      <c r="BB21" s="1185"/>
      <c r="BC21" s="1185"/>
      <c r="BD21" s="1185"/>
      <c r="BE21" s="1185"/>
      <c r="BF21" s="1185"/>
      <c r="BG21" s="1185"/>
      <c r="BH21" s="1185"/>
      <c r="BI21" s="1185"/>
      <c r="BJ21" s="1185"/>
      <c r="BK21" s="1185"/>
      <c r="BL21" s="1185"/>
      <c r="BM21" s="1209"/>
      <c r="BN21" s="1210"/>
      <c r="BO21" s="1211"/>
      <c r="BP21" s="1211"/>
      <c r="BQ21" s="1211"/>
      <c r="BR21" s="1211"/>
      <c r="BS21" s="1211"/>
      <c r="BT21" s="1211"/>
      <c r="BU21" s="1218"/>
      <c r="BV21" s="1210"/>
      <c r="BW21" s="1211"/>
      <c r="BX21" s="1211"/>
      <c r="BY21" s="1211"/>
      <c r="BZ21" s="1211"/>
      <c r="CA21" s="1211"/>
      <c r="CB21" s="1211"/>
      <c r="CC21" s="1218"/>
      <c r="CD21" s="1192"/>
      <c r="CE21" s="1224"/>
      <c r="CF21" s="1224"/>
      <c r="CG21" s="1224"/>
      <c r="CH21" s="1224"/>
      <c r="CI21" s="1224"/>
      <c r="CJ21" s="1224"/>
      <c r="CK21" s="1224"/>
      <c r="CL21" s="1224"/>
      <c r="CM21" s="1224"/>
      <c r="CN21" s="1224"/>
      <c r="CO21" s="1224"/>
      <c r="CP21" s="1224"/>
      <c r="CQ21" s="1224"/>
      <c r="CR21" s="1224"/>
      <c r="CS21" s="1242"/>
      <c r="CT21" s="1229"/>
      <c r="CU21" s="1230"/>
      <c r="CV21" s="1230"/>
      <c r="CW21" s="1230"/>
      <c r="CX21" s="1230"/>
      <c r="CY21" s="1230"/>
      <c r="CZ21" s="1230"/>
      <c r="DA21" s="1247"/>
      <c r="DB21" s="1229"/>
      <c r="DC21" s="1230"/>
      <c r="DD21" s="1230"/>
      <c r="DE21" s="1230"/>
      <c r="DF21" s="1230"/>
      <c r="DG21" s="1230"/>
      <c r="DH21" s="1230"/>
      <c r="DI21" s="1247"/>
      <c r="DJ21" s="995"/>
      <c r="DK21" s="995"/>
      <c r="DL21" s="995"/>
      <c r="DM21" s="995"/>
      <c r="DN21" s="995"/>
      <c r="DO21" s="995"/>
    </row>
    <row r="22" ht="18.75" customHeight="1" spans="1:119">
      <c r="A22" s="1000"/>
      <c r="B22" s="1029" t="s">
        <v>78</v>
      </c>
      <c r="C22" s="1030"/>
      <c r="D22" s="1031"/>
      <c r="E22" s="1032" t="s">
        <v>7</v>
      </c>
      <c r="F22" s="1033"/>
      <c r="G22" s="1033"/>
      <c r="H22" s="1033"/>
      <c r="I22" s="1033"/>
      <c r="J22" s="1033"/>
      <c r="K22" s="1011"/>
      <c r="L22" s="1032" t="s">
        <v>79</v>
      </c>
      <c r="M22" s="1033"/>
      <c r="N22" s="1033"/>
      <c r="O22" s="1033"/>
      <c r="P22" s="1011"/>
      <c r="Q22" s="1126" t="s">
        <v>80</v>
      </c>
      <c r="R22" s="1127"/>
      <c r="S22" s="1127"/>
      <c r="T22" s="1127"/>
      <c r="U22" s="1127"/>
      <c r="V22" s="1128"/>
      <c r="W22" s="1129" t="s">
        <v>81</v>
      </c>
      <c r="X22" s="1030"/>
      <c r="Y22" s="1031"/>
      <c r="Z22" s="1032" t="s">
        <v>7</v>
      </c>
      <c r="AA22" s="1033"/>
      <c r="AB22" s="1033"/>
      <c r="AC22" s="1033"/>
      <c r="AD22" s="1033"/>
      <c r="AE22" s="1033"/>
      <c r="AF22" s="1033"/>
      <c r="AG22" s="1011"/>
      <c r="AH22" s="1170" t="s">
        <v>82</v>
      </c>
      <c r="AI22" s="1033"/>
      <c r="AJ22" s="1033"/>
      <c r="AK22" s="1033"/>
      <c r="AL22" s="1011"/>
      <c r="AM22" s="1170" t="s">
        <v>83</v>
      </c>
      <c r="AN22" s="1171"/>
      <c r="AO22" s="1171"/>
      <c r="AP22" s="1171"/>
      <c r="AQ22" s="1171"/>
      <c r="AR22" s="1180"/>
      <c r="AS22" s="1126" t="s">
        <v>80</v>
      </c>
      <c r="AT22" s="1127"/>
      <c r="AU22" s="1127"/>
      <c r="AV22" s="1127"/>
      <c r="AW22" s="1127"/>
      <c r="AX22" s="1188"/>
      <c r="AY22" s="1189"/>
      <c r="AZ22" s="1190"/>
      <c r="BA22" s="1190"/>
      <c r="BB22" s="1190"/>
      <c r="BC22" s="1190"/>
      <c r="BD22" s="1190"/>
      <c r="BE22" s="1190"/>
      <c r="BF22" s="1190"/>
      <c r="BG22" s="1190"/>
      <c r="BH22" s="1190"/>
      <c r="BI22" s="1190"/>
      <c r="BJ22" s="1190"/>
      <c r="BK22" s="1190"/>
      <c r="BL22" s="1190"/>
      <c r="BM22" s="1212"/>
      <c r="BN22" s="1213"/>
      <c r="BO22" s="1214"/>
      <c r="BP22" s="1214"/>
      <c r="BQ22" s="1214"/>
      <c r="BR22" s="1214"/>
      <c r="BS22" s="1214"/>
      <c r="BT22" s="1214"/>
      <c r="BU22" s="1219"/>
      <c r="BV22" s="1213"/>
      <c r="BW22" s="1214"/>
      <c r="BX22" s="1214"/>
      <c r="BY22" s="1214"/>
      <c r="BZ22" s="1214"/>
      <c r="CA22" s="1214"/>
      <c r="CB22" s="1214"/>
      <c r="CC22" s="1219"/>
      <c r="CD22" s="1192"/>
      <c r="CE22" s="1224"/>
      <c r="CF22" s="1224"/>
      <c r="CG22" s="1224"/>
      <c r="CH22" s="1224"/>
      <c r="CI22" s="1224"/>
      <c r="CJ22" s="1224"/>
      <c r="CK22" s="1224"/>
      <c r="CL22" s="1224"/>
      <c r="CM22" s="1224"/>
      <c r="CN22" s="1224"/>
      <c r="CO22" s="1224"/>
      <c r="CP22" s="1224"/>
      <c r="CQ22" s="1224"/>
      <c r="CR22" s="1224"/>
      <c r="CS22" s="1242"/>
      <c r="CT22" s="1229"/>
      <c r="CU22" s="1230"/>
      <c r="CV22" s="1230"/>
      <c r="CW22" s="1230"/>
      <c r="CX22" s="1230"/>
      <c r="CY22" s="1230"/>
      <c r="CZ22" s="1230"/>
      <c r="DA22" s="1247"/>
      <c r="DB22" s="1229"/>
      <c r="DC22" s="1230"/>
      <c r="DD22" s="1230"/>
      <c r="DE22" s="1230"/>
      <c r="DF22" s="1230"/>
      <c r="DG22" s="1230"/>
      <c r="DH22" s="1230"/>
      <c r="DI22" s="1247"/>
      <c r="DJ22" s="995"/>
      <c r="DK22" s="995"/>
      <c r="DL22" s="995"/>
      <c r="DM22" s="995"/>
      <c r="DN22" s="995"/>
      <c r="DO22" s="995"/>
    </row>
    <row r="23" ht="18.75" customHeight="1" spans="1:119">
      <c r="A23" s="1000"/>
      <c r="B23" s="1034"/>
      <c r="C23" s="1035"/>
      <c r="D23" s="1036"/>
      <c r="E23" s="1037"/>
      <c r="F23" s="1038"/>
      <c r="G23" s="1038"/>
      <c r="H23" s="1038"/>
      <c r="I23" s="1038"/>
      <c r="J23" s="1038"/>
      <c r="K23" s="1008"/>
      <c r="L23" s="1037"/>
      <c r="M23" s="1038"/>
      <c r="N23" s="1038"/>
      <c r="O23" s="1038"/>
      <c r="P23" s="1008"/>
      <c r="Q23" s="1130"/>
      <c r="R23" s="1131"/>
      <c r="S23" s="1131"/>
      <c r="T23" s="1131"/>
      <c r="U23" s="1131"/>
      <c r="V23" s="1132"/>
      <c r="W23" s="1133"/>
      <c r="X23" s="1035"/>
      <c r="Y23" s="1036"/>
      <c r="Z23" s="1037"/>
      <c r="AA23" s="1038"/>
      <c r="AB23" s="1038"/>
      <c r="AC23" s="1038"/>
      <c r="AD23" s="1038"/>
      <c r="AE23" s="1038"/>
      <c r="AF23" s="1038"/>
      <c r="AG23" s="1008"/>
      <c r="AH23" s="1037"/>
      <c r="AI23" s="1038"/>
      <c r="AJ23" s="1038"/>
      <c r="AK23" s="1038"/>
      <c r="AL23" s="1008"/>
      <c r="AM23" s="1172"/>
      <c r="AN23" s="1173"/>
      <c r="AO23" s="1173"/>
      <c r="AP23" s="1173"/>
      <c r="AQ23" s="1173"/>
      <c r="AR23" s="1181"/>
      <c r="AS23" s="1130"/>
      <c r="AT23" s="1131"/>
      <c r="AU23" s="1131"/>
      <c r="AV23" s="1131"/>
      <c r="AW23" s="1131"/>
      <c r="AX23" s="1191"/>
      <c r="AY23" s="1182" t="s">
        <v>84</v>
      </c>
      <c r="AZ23" s="1183"/>
      <c r="BA23" s="1183"/>
      <c r="BB23" s="1183"/>
      <c r="BC23" s="1183"/>
      <c r="BD23" s="1183"/>
      <c r="BE23" s="1183"/>
      <c r="BF23" s="1183"/>
      <c r="BG23" s="1183"/>
      <c r="BH23" s="1183"/>
      <c r="BI23" s="1183"/>
      <c r="BJ23" s="1183"/>
      <c r="BK23" s="1183"/>
      <c r="BL23" s="1183"/>
      <c r="BM23" s="1206"/>
      <c r="BN23" s="1210">
        <v>9497424</v>
      </c>
      <c r="BO23" s="1211"/>
      <c r="BP23" s="1211"/>
      <c r="BQ23" s="1211"/>
      <c r="BR23" s="1211"/>
      <c r="BS23" s="1211"/>
      <c r="BT23" s="1211"/>
      <c r="BU23" s="1218"/>
      <c r="BV23" s="1210">
        <v>9808886</v>
      </c>
      <c r="BW23" s="1211"/>
      <c r="BX23" s="1211"/>
      <c r="BY23" s="1211"/>
      <c r="BZ23" s="1211"/>
      <c r="CA23" s="1211"/>
      <c r="CB23" s="1211"/>
      <c r="CC23" s="1218"/>
      <c r="CD23" s="1192"/>
      <c r="CE23" s="1224"/>
      <c r="CF23" s="1224"/>
      <c r="CG23" s="1224"/>
      <c r="CH23" s="1224"/>
      <c r="CI23" s="1224"/>
      <c r="CJ23" s="1224"/>
      <c r="CK23" s="1224"/>
      <c r="CL23" s="1224"/>
      <c r="CM23" s="1224"/>
      <c r="CN23" s="1224"/>
      <c r="CO23" s="1224"/>
      <c r="CP23" s="1224"/>
      <c r="CQ23" s="1224"/>
      <c r="CR23" s="1224"/>
      <c r="CS23" s="1242"/>
      <c r="CT23" s="1229"/>
      <c r="CU23" s="1230"/>
      <c r="CV23" s="1230"/>
      <c r="CW23" s="1230"/>
      <c r="CX23" s="1230"/>
      <c r="CY23" s="1230"/>
      <c r="CZ23" s="1230"/>
      <c r="DA23" s="1247"/>
      <c r="DB23" s="1229"/>
      <c r="DC23" s="1230"/>
      <c r="DD23" s="1230"/>
      <c r="DE23" s="1230"/>
      <c r="DF23" s="1230"/>
      <c r="DG23" s="1230"/>
      <c r="DH23" s="1230"/>
      <c r="DI23" s="1247"/>
      <c r="DJ23" s="995"/>
      <c r="DK23" s="995"/>
      <c r="DL23" s="995"/>
      <c r="DM23" s="995"/>
      <c r="DN23" s="995"/>
      <c r="DO23" s="995"/>
    </row>
    <row r="24" ht="18.75" customHeight="1" spans="1:119">
      <c r="A24" s="1000"/>
      <c r="B24" s="1034"/>
      <c r="C24" s="1035"/>
      <c r="D24" s="1036"/>
      <c r="E24" s="1039" t="s">
        <v>85</v>
      </c>
      <c r="F24" s="1040"/>
      <c r="G24" s="1040"/>
      <c r="H24" s="1040"/>
      <c r="I24" s="1040"/>
      <c r="J24" s="1040"/>
      <c r="K24" s="1075"/>
      <c r="L24" s="1076">
        <v>1</v>
      </c>
      <c r="M24" s="1077"/>
      <c r="N24" s="1077"/>
      <c r="O24" s="1077"/>
      <c r="P24" s="1078"/>
      <c r="Q24" s="1076">
        <v>5655</v>
      </c>
      <c r="R24" s="1077"/>
      <c r="S24" s="1077"/>
      <c r="T24" s="1077"/>
      <c r="U24" s="1077"/>
      <c r="V24" s="1078"/>
      <c r="W24" s="1133"/>
      <c r="X24" s="1035"/>
      <c r="Y24" s="1036"/>
      <c r="Z24" s="1039" t="s">
        <v>86</v>
      </c>
      <c r="AA24" s="1040"/>
      <c r="AB24" s="1040"/>
      <c r="AC24" s="1040"/>
      <c r="AD24" s="1040"/>
      <c r="AE24" s="1040"/>
      <c r="AF24" s="1040"/>
      <c r="AG24" s="1075"/>
      <c r="AH24" s="1076">
        <v>179</v>
      </c>
      <c r="AI24" s="1077"/>
      <c r="AJ24" s="1077"/>
      <c r="AK24" s="1077"/>
      <c r="AL24" s="1078"/>
      <c r="AM24" s="1076">
        <v>568146</v>
      </c>
      <c r="AN24" s="1077"/>
      <c r="AO24" s="1077"/>
      <c r="AP24" s="1077"/>
      <c r="AQ24" s="1077"/>
      <c r="AR24" s="1078"/>
      <c r="AS24" s="1076">
        <v>3174</v>
      </c>
      <c r="AT24" s="1077"/>
      <c r="AU24" s="1077"/>
      <c r="AV24" s="1077"/>
      <c r="AW24" s="1077"/>
      <c r="AX24" s="1102"/>
      <c r="AY24" s="1189" t="s">
        <v>87</v>
      </c>
      <c r="AZ24" s="1190"/>
      <c r="BA24" s="1190"/>
      <c r="BB24" s="1190"/>
      <c r="BC24" s="1190"/>
      <c r="BD24" s="1190"/>
      <c r="BE24" s="1190"/>
      <c r="BF24" s="1190"/>
      <c r="BG24" s="1190"/>
      <c r="BH24" s="1190"/>
      <c r="BI24" s="1190"/>
      <c r="BJ24" s="1190"/>
      <c r="BK24" s="1190"/>
      <c r="BL24" s="1190"/>
      <c r="BM24" s="1212"/>
      <c r="BN24" s="1210">
        <v>8526209</v>
      </c>
      <c r="BO24" s="1211"/>
      <c r="BP24" s="1211"/>
      <c r="BQ24" s="1211"/>
      <c r="BR24" s="1211"/>
      <c r="BS24" s="1211"/>
      <c r="BT24" s="1211"/>
      <c r="BU24" s="1218"/>
      <c r="BV24" s="1210">
        <v>8744535</v>
      </c>
      <c r="BW24" s="1211"/>
      <c r="BX24" s="1211"/>
      <c r="BY24" s="1211"/>
      <c r="BZ24" s="1211"/>
      <c r="CA24" s="1211"/>
      <c r="CB24" s="1211"/>
      <c r="CC24" s="1218"/>
      <c r="CD24" s="1192"/>
      <c r="CE24" s="1224"/>
      <c r="CF24" s="1224"/>
      <c r="CG24" s="1224"/>
      <c r="CH24" s="1224"/>
      <c r="CI24" s="1224"/>
      <c r="CJ24" s="1224"/>
      <c r="CK24" s="1224"/>
      <c r="CL24" s="1224"/>
      <c r="CM24" s="1224"/>
      <c r="CN24" s="1224"/>
      <c r="CO24" s="1224"/>
      <c r="CP24" s="1224"/>
      <c r="CQ24" s="1224"/>
      <c r="CR24" s="1224"/>
      <c r="CS24" s="1242"/>
      <c r="CT24" s="1229"/>
      <c r="CU24" s="1230"/>
      <c r="CV24" s="1230"/>
      <c r="CW24" s="1230"/>
      <c r="CX24" s="1230"/>
      <c r="CY24" s="1230"/>
      <c r="CZ24" s="1230"/>
      <c r="DA24" s="1247"/>
      <c r="DB24" s="1229"/>
      <c r="DC24" s="1230"/>
      <c r="DD24" s="1230"/>
      <c r="DE24" s="1230"/>
      <c r="DF24" s="1230"/>
      <c r="DG24" s="1230"/>
      <c r="DH24" s="1230"/>
      <c r="DI24" s="1247"/>
      <c r="DJ24" s="995"/>
      <c r="DK24" s="995"/>
      <c r="DL24" s="995"/>
      <c r="DM24" s="995"/>
      <c r="DN24" s="995"/>
      <c r="DO24" s="995"/>
    </row>
    <row r="25" s="995" customFormat="1" ht="18.75" customHeight="1" spans="1:113">
      <c r="A25" s="1000"/>
      <c r="B25" s="1034"/>
      <c r="C25" s="1035"/>
      <c r="D25" s="1036"/>
      <c r="E25" s="1039" t="s">
        <v>88</v>
      </c>
      <c r="F25" s="1040"/>
      <c r="G25" s="1040"/>
      <c r="H25" s="1040"/>
      <c r="I25" s="1040"/>
      <c r="J25" s="1040"/>
      <c r="K25" s="1075"/>
      <c r="L25" s="1076">
        <v>1</v>
      </c>
      <c r="M25" s="1077"/>
      <c r="N25" s="1077"/>
      <c r="O25" s="1077"/>
      <c r="P25" s="1078"/>
      <c r="Q25" s="1076">
        <v>5185</v>
      </c>
      <c r="R25" s="1077"/>
      <c r="S25" s="1077"/>
      <c r="T25" s="1077"/>
      <c r="U25" s="1077"/>
      <c r="V25" s="1078"/>
      <c r="W25" s="1133"/>
      <c r="X25" s="1035"/>
      <c r="Y25" s="1036"/>
      <c r="Z25" s="1039" t="s">
        <v>89</v>
      </c>
      <c r="AA25" s="1040"/>
      <c r="AB25" s="1040"/>
      <c r="AC25" s="1040"/>
      <c r="AD25" s="1040"/>
      <c r="AE25" s="1040"/>
      <c r="AF25" s="1040"/>
      <c r="AG25" s="1075"/>
      <c r="AH25" s="1076" t="s">
        <v>46</v>
      </c>
      <c r="AI25" s="1077"/>
      <c r="AJ25" s="1077"/>
      <c r="AK25" s="1077"/>
      <c r="AL25" s="1078"/>
      <c r="AM25" s="1076" t="s">
        <v>46</v>
      </c>
      <c r="AN25" s="1077"/>
      <c r="AO25" s="1077"/>
      <c r="AP25" s="1077"/>
      <c r="AQ25" s="1077"/>
      <c r="AR25" s="1078"/>
      <c r="AS25" s="1076" t="s">
        <v>46</v>
      </c>
      <c r="AT25" s="1077"/>
      <c r="AU25" s="1077"/>
      <c r="AV25" s="1077"/>
      <c r="AW25" s="1077"/>
      <c r="AX25" s="1102"/>
      <c r="AY25" s="1182" t="s">
        <v>90</v>
      </c>
      <c r="AZ25" s="1183"/>
      <c r="BA25" s="1183"/>
      <c r="BB25" s="1183"/>
      <c r="BC25" s="1183"/>
      <c r="BD25" s="1183"/>
      <c r="BE25" s="1183"/>
      <c r="BF25" s="1183"/>
      <c r="BG25" s="1183"/>
      <c r="BH25" s="1183"/>
      <c r="BI25" s="1183"/>
      <c r="BJ25" s="1183"/>
      <c r="BK25" s="1183"/>
      <c r="BL25" s="1183"/>
      <c r="BM25" s="1206"/>
      <c r="BN25" s="1207">
        <v>390627</v>
      </c>
      <c r="BO25" s="1208"/>
      <c r="BP25" s="1208"/>
      <c r="BQ25" s="1208"/>
      <c r="BR25" s="1208"/>
      <c r="BS25" s="1208"/>
      <c r="BT25" s="1208"/>
      <c r="BU25" s="1217"/>
      <c r="BV25" s="1207">
        <v>475248</v>
      </c>
      <c r="BW25" s="1208"/>
      <c r="BX25" s="1208"/>
      <c r="BY25" s="1208"/>
      <c r="BZ25" s="1208"/>
      <c r="CA25" s="1208"/>
      <c r="CB25" s="1208"/>
      <c r="CC25" s="1217"/>
      <c r="CD25" s="1192"/>
      <c r="CE25" s="1224"/>
      <c r="CF25" s="1224"/>
      <c r="CG25" s="1224"/>
      <c r="CH25" s="1224"/>
      <c r="CI25" s="1224"/>
      <c r="CJ25" s="1224"/>
      <c r="CK25" s="1224"/>
      <c r="CL25" s="1224"/>
      <c r="CM25" s="1224"/>
      <c r="CN25" s="1224"/>
      <c r="CO25" s="1224"/>
      <c r="CP25" s="1224"/>
      <c r="CQ25" s="1224"/>
      <c r="CR25" s="1224"/>
      <c r="CS25" s="1242"/>
      <c r="CT25" s="1229"/>
      <c r="CU25" s="1230"/>
      <c r="CV25" s="1230"/>
      <c r="CW25" s="1230"/>
      <c r="CX25" s="1230"/>
      <c r="CY25" s="1230"/>
      <c r="CZ25" s="1230"/>
      <c r="DA25" s="1247"/>
      <c r="DB25" s="1229"/>
      <c r="DC25" s="1230"/>
      <c r="DD25" s="1230"/>
      <c r="DE25" s="1230"/>
      <c r="DF25" s="1230"/>
      <c r="DG25" s="1230"/>
      <c r="DH25" s="1230"/>
      <c r="DI25" s="1247"/>
    </row>
    <row r="26" s="995" customFormat="1" ht="18.75" customHeight="1" spans="1:113">
      <c r="A26" s="1000"/>
      <c r="B26" s="1034"/>
      <c r="C26" s="1035"/>
      <c r="D26" s="1036"/>
      <c r="E26" s="1039" t="s">
        <v>91</v>
      </c>
      <c r="F26" s="1040"/>
      <c r="G26" s="1040"/>
      <c r="H26" s="1040"/>
      <c r="I26" s="1040"/>
      <c r="J26" s="1040"/>
      <c r="K26" s="1075"/>
      <c r="L26" s="1076">
        <v>1</v>
      </c>
      <c r="M26" s="1077"/>
      <c r="N26" s="1077"/>
      <c r="O26" s="1077"/>
      <c r="P26" s="1078"/>
      <c r="Q26" s="1076">
        <v>4871</v>
      </c>
      <c r="R26" s="1077"/>
      <c r="S26" s="1077"/>
      <c r="T26" s="1077"/>
      <c r="U26" s="1077"/>
      <c r="V26" s="1078"/>
      <c r="W26" s="1133"/>
      <c r="X26" s="1035"/>
      <c r="Y26" s="1036"/>
      <c r="Z26" s="1039" t="s">
        <v>92</v>
      </c>
      <c r="AA26" s="1152"/>
      <c r="AB26" s="1152"/>
      <c r="AC26" s="1152"/>
      <c r="AD26" s="1152"/>
      <c r="AE26" s="1152"/>
      <c r="AF26" s="1152"/>
      <c r="AG26" s="1174"/>
      <c r="AH26" s="1076">
        <v>15</v>
      </c>
      <c r="AI26" s="1077"/>
      <c r="AJ26" s="1077"/>
      <c r="AK26" s="1077"/>
      <c r="AL26" s="1078"/>
      <c r="AM26" s="1076">
        <v>47970</v>
      </c>
      <c r="AN26" s="1077"/>
      <c r="AO26" s="1077"/>
      <c r="AP26" s="1077"/>
      <c r="AQ26" s="1077"/>
      <c r="AR26" s="1078"/>
      <c r="AS26" s="1076">
        <v>3198</v>
      </c>
      <c r="AT26" s="1077"/>
      <c r="AU26" s="1077"/>
      <c r="AV26" s="1077"/>
      <c r="AW26" s="1077"/>
      <c r="AX26" s="1102"/>
      <c r="AY26" s="1192" t="s">
        <v>93</v>
      </c>
      <c r="AZ26" s="1193"/>
      <c r="BA26" s="1193"/>
      <c r="BB26" s="1193"/>
      <c r="BC26" s="1193"/>
      <c r="BD26" s="1193"/>
      <c r="BE26" s="1193"/>
      <c r="BF26" s="1193"/>
      <c r="BG26" s="1193"/>
      <c r="BH26" s="1193"/>
      <c r="BI26" s="1193"/>
      <c r="BJ26" s="1193"/>
      <c r="BK26" s="1193"/>
      <c r="BL26" s="1193"/>
      <c r="BM26" s="1215"/>
      <c r="BN26" s="1210" t="s">
        <v>46</v>
      </c>
      <c r="BO26" s="1211"/>
      <c r="BP26" s="1211"/>
      <c r="BQ26" s="1211"/>
      <c r="BR26" s="1211"/>
      <c r="BS26" s="1211"/>
      <c r="BT26" s="1211"/>
      <c r="BU26" s="1218"/>
      <c r="BV26" s="1210" t="s">
        <v>46</v>
      </c>
      <c r="BW26" s="1211"/>
      <c r="BX26" s="1211"/>
      <c r="BY26" s="1211"/>
      <c r="BZ26" s="1211"/>
      <c r="CA26" s="1211"/>
      <c r="CB26" s="1211"/>
      <c r="CC26" s="1218"/>
      <c r="CD26" s="1192"/>
      <c r="CE26" s="1224"/>
      <c r="CF26" s="1224"/>
      <c r="CG26" s="1224"/>
      <c r="CH26" s="1224"/>
      <c r="CI26" s="1224"/>
      <c r="CJ26" s="1224"/>
      <c r="CK26" s="1224"/>
      <c r="CL26" s="1224"/>
      <c r="CM26" s="1224"/>
      <c r="CN26" s="1224"/>
      <c r="CO26" s="1224"/>
      <c r="CP26" s="1224"/>
      <c r="CQ26" s="1224"/>
      <c r="CR26" s="1224"/>
      <c r="CS26" s="1242"/>
      <c r="CT26" s="1229"/>
      <c r="CU26" s="1230"/>
      <c r="CV26" s="1230"/>
      <c r="CW26" s="1230"/>
      <c r="CX26" s="1230"/>
      <c r="CY26" s="1230"/>
      <c r="CZ26" s="1230"/>
      <c r="DA26" s="1247"/>
      <c r="DB26" s="1229"/>
      <c r="DC26" s="1230"/>
      <c r="DD26" s="1230"/>
      <c r="DE26" s="1230"/>
      <c r="DF26" s="1230"/>
      <c r="DG26" s="1230"/>
      <c r="DH26" s="1230"/>
      <c r="DI26" s="1247"/>
    </row>
    <row r="27" ht="18.75" customHeight="1" spans="1:119">
      <c r="A27" s="1000"/>
      <c r="B27" s="1034"/>
      <c r="C27" s="1035"/>
      <c r="D27" s="1036"/>
      <c r="E27" s="1039" t="s">
        <v>94</v>
      </c>
      <c r="F27" s="1040"/>
      <c r="G27" s="1040"/>
      <c r="H27" s="1040"/>
      <c r="I27" s="1040"/>
      <c r="J27" s="1040"/>
      <c r="K27" s="1075"/>
      <c r="L27" s="1076">
        <v>1</v>
      </c>
      <c r="M27" s="1077"/>
      <c r="N27" s="1077"/>
      <c r="O27" s="1077"/>
      <c r="P27" s="1078"/>
      <c r="Q27" s="1076">
        <v>3180</v>
      </c>
      <c r="R27" s="1077"/>
      <c r="S27" s="1077"/>
      <c r="T27" s="1077"/>
      <c r="U27" s="1077"/>
      <c r="V27" s="1078"/>
      <c r="W27" s="1133"/>
      <c r="X27" s="1035"/>
      <c r="Y27" s="1036"/>
      <c r="Z27" s="1039" t="s">
        <v>95</v>
      </c>
      <c r="AA27" s="1040"/>
      <c r="AB27" s="1040"/>
      <c r="AC27" s="1040"/>
      <c r="AD27" s="1040"/>
      <c r="AE27" s="1040"/>
      <c r="AF27" s="1040"/>
      <c r="AG27" s="1075"/>
      <c r="AH27" s="1076">
        <v>19</v>
      </c>
      <c r="AI27" s="1077"/>
      <c r="AJ27" s="1077"/>
      <c r="AK27" s="1077"/>
      <c r="AL27" s="1078"/>
      <c r="AM27" s="1076">
        <v>56924</v>
      </c>
      <c r="AN27" s="1077"/>
      <c r="AO27" s="1077"/>
      <c r="AP27" s="1077"/>
      <c r="AQ27" s="1077"/>
      <c r="AR27" s="1078"/>
      <c r="AS27" s="1076">
        <v>2996</v>
      </c>
      <c r="AT27" s="1077"/>
      <c r="AU27" s="1077"/>
      <c r="AV27" s="1077"/>
      <c r="AW27" s="1077"/>
      <c r="AX27" s="1102"/>
      <c r="AY27" s="1194" t="s">
        <v>96</v>
      </c>
      <c r="AZ27" s="1195"/>
      <c r="BA27" s="1195"/>
      <c r="BB27" s="1195"/>
      <c r="BC27" s="1195"/>
      <c r="BD27" s="1195"/>
      <c r="BE27" s="1195"/>
      <c r="BF27" s="1195"/>
      <c r="BG27" s="1195"/>
      <c r="BH27" s="1195"/>
      <c r="BI27" s="1195"/>
      <c r="BJ27" s="1195"/>
      <c r="BK27" s="1195"/>
      <c r="BL27" s="1195"/>
      <c r="BM27" s="1216"/>
      <c r="BN27" s="1213" t="s">
        <v>46</v>
      </c>
      <c r="BO27" s="1214"/>
      <c r="BP27" s="1214"/>
      <c r="BQ27" s="1214"/>
      <c r="BR27" s="1214"/>
      <c r="BS27" s="1214"/>
      <c r="BT27" s="1214"/>
      <c r="BU27" s="1219"/>
      <c r="BV27" s="1213" t="s">
        <v>46</v>
      </c>
      <c r="BW27" s="1214"/>
      <c r="BX27" s="1214"/>
      <c r="BY27" s="1214"/>
      <c r="BZ27" s="1214"/>
      <c r="CA27" s="1214"/>
      <c r="CB27" s="1214"/>
      <c r="CC27" s="1219"/>
      <c r="CD27" s="1089"/>
      <c r="CE27" s="1224"/>
      <c r="CF27" s="1224"/>
      <c r="CG27" s="1224"/>
      <c r="CH27" s="1224"/>
      <c r="CI27" s="1224"/>
      <c r="CJ27" s="1224"/>
      <c r="CK27" s="1224"/>
      <c r="CL27" s="1224"/>
      <c r="CM27" s="1224"/>
      <c r="CN27" s="1224"/>
      <c r="CO27" s="1224"/>
      <c r="CP27" s="1224"/>
      <c r="CQ27" s="1224"/>
      <c r="CR27" s="1224"/>
      <c r="CS27" s="1242"/>
      <c r="CT27" s="1229"/>
      <c r="CU27" s="1230"/>
      <c r="CV27" s="1230"/>
      <c r="CW27" s="1230"/>
      <c r="CX27" s="1230"/>
      <c r="CY27" s="1230"/>
      <c r="CZ27" s="1230"/>
      <c r="DA27" s="1247"/>
      <c r="DB27" s="1229"/>
      <c r="DC27" s="1230"/>
      <c r="DD27" s="1230"/>
      <c r="DE27" s="1230"/>
      <c r="DF27" s="1230"/>
      <c r="DG27" s="1230"/>
      <c r="DH27" s="1230"/>
      <c r="DI27" s="1247"/>
      <c r="DJ27" s="995"/>
      <c r="DK27" s="995"/>
      <c r="DL27" s="995"/>
      <c r="DM27" s="995"/>
      <c r="DN27" s="995"/>
      <c r="DO27" s="995"/>
    </row>
    <row r="28" ht="18.75" customHeight="1" spans="1:119">
      <c r="A28" s="1000"/>
      <c r="B28" s="1034"/>
      <c r="C28" s="1035"/>
      <c r="D28" s="1036"/>
      <c r="E28" s="1039" t="s">
        <v>97</v>
      </c>
      <c r="F28" s="1040"/>
      <c r="G28" s="1040"/>
      <c r="H28" s="1040"/>
      <c r="I28" s="1040"/>
      <c r="J28" s="1040"/>
      <c r="K28" s="1075"/>
      <c r="L28" s="1076">
        <v>1</v>
      </c>
      <c r="M28" s="1077"/>
      <c r="N28" s="1077"/>
      <c r="O28" s="1077"/>
      <c r="P28" s="1078"/>
      <c r="Q28" s="1076">
        <v>2660</v>
      </c>
      <c r="R28" s="1077"/>
      <c r="S28" s="1077"/>
      <c r="T28" s="1077"/>
      <c r="U28" s="1077"/>
      <c r="V28" s="1078"/>
      <c r="W28" s="1133"/>
      <c r="X28" s="1035"/>
      <c r="Y28" s="1036"/>
      <c r="Z28" s="1039" t="s">
        <v>98</v>
      </c>
      <c r="AA28" s="1040"/>
      <c r="AB28" s="1040"/>
      <c r="AC28" s="1040"/>
      <c r="AD28" s="1040"/>
      <c r="AE28" s="1040"/>
      <c r="AF28" s="1040"/>
      <c r="AG28" s="1075"/>
      <c r="AH28" s="1076" t="s">
        <v>46</v>
      </c>
      <c r="AI28" s="1077"/>
      <c r="AJ28" s="1077"/>
      <c r="AK28" s="1077"/>
      <c r="AL28" s="1078"/>
      <c r="AM28" s="1076" t="s">
        <v>46</v>
      </c>
      <c r="AN28" s="1077"/>
      <c r="AO28" s="1077"/>
      <c r="AP28" s="1077"/>
      <c r="AQ28" s="1077"/>
      <c r="AR28" s="1078"/>
      <c r="AS28" s="1076" t="s">
        <v>46</v>
      </c>
      <c r="AT28" s="1077"/>
      <c r="AU28" s="1077"/>
      <c r="AV28" s="1077"/>
      <c r="AW28" s="1077"/>
      <c r="AX28" s="1102"/>
      <c r="AY28" s="1196" t="s">
        <v>99</v>
      </c>
      <c r="AZ28" s="1197"/>
      <c r="BA28" s="1197"/>
      <c r="BB28" s="1198"/>
      <c r="BC28" s="1182" t="s">
        <v>100</v>
      </c>
      <c r="BD28" s="1183"/>
      <c r="BE28" s="1183"/>
      <c r="BF28" s="1183"/>
      <c r="BG28" s="1183"/>
      <c r="BH28" s="1183"/>
      <c r="BI28" s="1183"/>
      <c r="BJ28" s="1183"/>
      <c r="BK28" s="1183"/>
      <c r="BL28" s="1183"/>
      <c r="BM28" s="1206"/>
      <c r="BN28" s="1207">
        <v>651207</v>
      </c>
      <c r="BO28" s="1208"/>
      <c r="BP28" s="1208"/>
      <c r="BQ28" s="1208"/>
      <c r="BR28" s="1208"/>
      <c r="BS28" s="1208"/>
      <c r="BT28" s="1208"/>
      <c r="BU28" s="1217"/>
      <c r="BV28" s="1207">
        <v>660210</v>
      </c>
      <c r="BW28" s="1208"/>
      <c r="BX28" s="1208"/>
      <c r="BY28" s="1208"/>
      <c r="BZ28" s="1208"/>
      <c r="CA28" s="1208"/>
      <c r="CB28" s="1208"/>
      <c r="CC28" s="1217"/>
      <c r="CD28" s="1192"/>
      <c r="CE28" s="1224"/>
      <c r="CF28" s="1224"/>
      <c r="CG28" s="1224"/>
      <c r="CH28" s="1224"/>
      <c r="CI28" s="1224"/>
      <c r="CJ28" s="1224"/>
      <c r="CK28" s="1224"/>
      <c r="CL28" s="1224"/>
      <c r="CM28" s="1224"/>
      <c r="CN28" s="1224"/>
      <c r="CO28" s="1224"/>
      <c r="CP28" s="1224"/>
      <c r="CQ28" s="1224"/>
      <c r="CR28" s="1224"/>
      <c r="CS28" s="1242"/>
      <c r="CT28" s="1229"/>
      <c r="CU28" s="1230"/>
      <c r="CV28" s="1230"/>
      <c r="CW28" s="1230"/>
      <c r="CX28" s="1230"/>
      <c r="CY28" s="1230"/>
      <c r="CZ28" s="1230"/>
      <c r="DA28" s="1247"/>
      <c r="DB28" s="1229"/>
      <c r="DC28" s="1230"/>
      <c r="DD28" s="1230"/>
      <c r="DE28" s="1230"/>
      <c r="DF28" s="1230"/>
      <c r="DG28" s="1230"/>
      <c r="DH28" s="1230"/>
      <c r="DI28" s="1247"/>
      <c r="DJ28" s="995"/>
      <c r="DK28" s="995"/>
      <c r="DL28" s="995"/>
      <c r="DM28" s="995"/>
      <c r="DN28" s="995"/>
      <c r="DO28" s="995"/>
    </row>
    <row r="29" ht="18.75" customHeight="1" spans="1:119">
      <c r="A29" s="1000"/>
      <c r="B29" s="1034"/>
      <c r="C29" s="1035"/>
      <c r="D29" s="1036"/>
      <c r="E29" s="1039" t="s">
        <v>101</v>
      </c>
      <c r="F29" s="1040"/>
      <c r="G29" s="1040"/>
      <c r="H29" s="1040"/>
      <c r="I29" s="1040"/>
      <c r="J29" s="1040"/>
      <c r="K29" s="1075"/>
      <c r="L29" s="1076">
        <v>17</v>
      </c>
      <c r="M29" s="1077"/>
      <c r="N29" s="1077"/>
      <c r="O29" s="1077"/>
      <c r="P29" s="1078"/>
      <c r="Q29" s="1076">
        <v>2430</v>
      </c>
      <c r="R29" s="1077"/>
      <c r="S29" s="1077"/>
      <c r="T29" s="1077"/>
      <c r="U29" s="1077"/>
      <c r="V29" s="1078"/>
      <c r="W29" s="1134"/>
      <c r="X29" s="1135"/>
      <c r="Y29" s="1153"/>
      <c r="Z29" s="1039" t="s">
        <v>102</v>
      </c>
      <c r="AA29" s="1040"/>
      <c r="AB29" s="1040"/>
      <c r="AC29" s="1040"/>
      <c r="AD29" s="1040"/>
      <c r="AE29" s="1040"/>
      <c r="AF29" s="1040"/>
      <c r="AG29" s="1075"/>
      <c r="AH29" s="1076">
        <v>198</v>
      </c>
      <c r="AI29" s="1077"/>
      <c r="AJ29" s="1077"/>
      <c r="AK29" s="1077"/>
      <c r="AL29" s="1078"/>
      <c r="AM29" s="1076">
        <v>625070</v>
      </c>
      <c r="AN29" s="1077"/>
      <c r="AO29" s="1077"/>
      <c r="AP29" s="1077"/>
      <c r="AQ29" s="1077"/>
      <c r="AR29" s="1078"/>
      <c r="AS29" s="1076">
        <v>3157</v>
      </c>
      <c r="AT29" s="1077"/>
      <c r="AU29" s="1077"/>
      <c r="AV29" s="1077"/>
      <c r="AW29" s="1077"/>
      <c r="AX29" s="1102"/>
      <c r="AY29" s="1199"/>
      <c r="AZ29" s="1200"/>
      <c r="BA29" s="1200"/>
      <c r="BB29" s="1201"/>
      <c r="BC29" s="1184" t="s">
        <v>103</v>
      </c>
      <c r="BD29" s="1185"/>
      <c r="BE29" s="1185"/>
      <c r="BF29" s="1185"/>
      <c r="BG29" s="1185"/>
      <c r="BH29" s="1185"/>
      <c r="BI29" s="1185"/>
      <c r="BJ29" s="1185"/>
      <c r="BK29" s="1185"/>
      <c r="BL29" s="1185"/>
      <c r="BM29" s="1209"/>
      <c r="BN29" s="1210">
        <v>44626</v>
      </c>
      <c r="BO29" s="1211"/>
      <c r="BP29" s="1211"/>
      <c r="BQ29" s="1211"/>
      <c r="BR29" s="1211"/>
      <c r="BS29" s="1211"/>
      <c r="BT29" s="1211"/>
      <c r="BU29" s="1218"/>
      <c r="BV29" s="1210">
        <v>44626</v>
      </c>
      <c r="BW29" s="1211"/>
      <c r="BX29" s="1211"/>
      <c r="BY29" s="1211"/>
      <c r="BZ29" s="1211"/>
      <c r="CA29" s="1211"/>
      <c r="CB29" s="1211"/>
      <c r="CC29" s="1218"/>
      <c r="CD29" s="1089"/>
      <c r="CE29" s="1224"/>
      <c r="CF29" s="1224"/>
      <c r="CG29" s="1224"/>
      <c r="CH29" s="1224"/>
      <c r="CI29" s="1224"/>
      <c r="CJ29" s="1224"/>
      <c r="CK29" s="1224"/>
      <c r="CL29" s="1224"/>
      <c r="CM29" s="1224"/>
      <c r="CN29" s="1224"/>
      <c r="CO29" s="1224"/>
      <c r="CP29" s="1224"/>
      <c r="CQ29" s="1224"/>
      <c r="CR29" s="1224"/>
      <c r="CS29" s="1242"/>
      <c r="CT29" s="1229"/>
      <c r="CU29" s="1230"/>
      <c r="CV29" s="1230"/>
      <c r="CW29" s="1230"/>
      <c r="CX29" s="1230"/>
      <c r="CY29" s="1230"/>
      <c r="CZ29" s="1230"/>
      <c r="DA29" s="1247"/>
      <c r="DB29" s="1229"/>
      <c r="DC29" s="1230"/>
      <c r="DD29" s="1230"/>
      <c r="DE29" s="1230"/>
      <c r="DF29" s="1230"/>
      <c r="DG29" s="1230"/>
      <c r="DH29" s="1230"/>
      <c r="DI29" s="1247"/>
      <c r="DJ29" s="995"/>
      <c r="DK29" s="995"/>
      <c r="DL29" s="995"/>
      <c r="DM29" s="995"/>
      <c r="DN29" s="995"/>
      <c r="DO29" s="995"/>
    </row>
    <row r="30" ht="18.75" customHeight="1" spans="1:119">
      <c r="A30" s="1000"/>
      <c r="B30" s="1041"/>
      <c r="C30" s="1042"/>
      <c r="D30" s="1043"/>
      <c r="E30" s="1044"/>
      <c r="F30" s="1045"/>
      <c r="G30" s="1045"/>
      <c r="H30" s="1045"/>
      <c r="I30" s="1045"/>
      <c r="J30" s="1045"/>
      <c r="K30" s="1079"/>
      <c r="L30" s="1080"/>
      <c r="M30" s="1081"/>
      <c r="N30" s="1081"/>
      <c r="O30" s="1081"/>
      <c r="P30" s="1082"/>
      <c r="Q30" s="1080"/>
      <c r="R30" s="1081"/>
      <c r="S30" s="1081"/>
      <c r="T30" s="1081"/>
      <c r="U30" s="1081"/>
      <c r="V30" s="1082"/>
      <c r="W30" s="1136" t="s">
        <v>104</v>
      </c>
      <c r="X30" s="1137"/>
      <c r="Y30" s="1137"/>
      <c r="Z30" s="1137"/>
      <c r="AA30" s="1137"/>
      <c r="AB30" s="1137"/>
      <c r="AC30" s="1137"/>
      <c r="AD30" s="1137"/>
      <c r="AE30" s="1137"/>
      <c r="AF30" s="1137"/>
      <c r="AG30" s="1175"/>
      <c r="AH30" s="1148">
        <v>97.6</v>
      </c>
      <c r="AI30" s="1149"/>
      <c r="AJ30" s="1149"/>
      <c r="AK30" s="1149"/>
      <c r="AL30" s="1149"/>
      <c r="AM30" s="1149"/>
      <c r="AN30" s="1149"/>
      <c r="AO30" s="1149"/>
      <c r="AP30" s="1149"/>
      <c r="AQ30" s="1149"/>
      <c r="AR30" s="1149"/>
      <c r="AS30" s="1149"/>
      <c r="AT30" s="1149"/>
      <c r="AU30" s="1149"/>
      <c r="AV30" s="1149"/>
      <c r="AW30" s="1149"/>
      <c r="AX30" s="1166"/>
      <c r="AY30" s="1202"/>
      <c r="AZ30" s="1203"/>
      <c r="BA30" s="1203"/>
      <c r="BB30" s="1204"/>
      <c r="BC30" s="1189" t="s">
        <v>105</v>
      </c>
      <c r="BD30" s="1190"/>
      <c r="BE30" s="1190"/>
      <c r="BF30" s="1190"/>
      <c r="BG30" s="1190"/>
      <c r="BH30" s="1190"/>
      <c r="BI30" s="1190"/>
      <c r="BJ30" s="1190"/>
      <c r="BK30" s="1190"/>
      <c r="BL30" s="1190"/>
      <c r="BM30" s="1212"/>
      <c r="BN30" s="1213">
        <v>766988</v>
      </c>
      <c r="BO30" s="1214"/>
      <c r="BP30" s="1214"/>
      <c r="BQ30" s="1214"/>
      <c r="BR30" s="1214"/>
      <c r="BS30" s="1214"/>
      <c r="BT30" s="1214"/>
      <c r="BU30" s="1219"/>
      <c r="BV30" s="1213">
        <v>629782</v>
      </c>
      <c r="BW30" s="1214"/>
      <c r="BX30" s="1214"/>
      <c r="BY30" s="1214"/>
      <c r="BZ30" s="1214"/>
      <c r="CA30" s="1214"/>
      <c r="CB30" s="1214"/>
      <c r="CC30" s="1219"/>
      <c r="CD30" s="1096"/>
      <c r="CE30" s="1225"/>
      <c r="CF30" s="1225"/>
      <c r="CG30" s="1225"/>
      <c r="CH30" s="1225"/>
      <c r="CI30" s="1225"/>
      <c r="CJ30" s="1225"/>
      <c r="CK30" s="1225"/>
      <c r="CL30" s="1225"/>
      <c r="CM30" s="1225"/>
      <c r="CN30" s="1225"/>
      <c r="CO30" s="1225"/>
      <c r="CP30" s="1225"/>
      <c r="CQ30" s="1225"/>
      <c r="CR30" s="1225"/>
      <c r="CS30" s="1243"/>
      <c r="CT30" s="1244"/>
      <c r="CU30" s="1245"/>
      <c r="CV30" s="1245"/>
      <c r="CW30" s="1245"/>
      <c r="CX30" s="1245"/>
      <c r="CY30" s="1245"/>
      <c r="CZ30" s="1245"/>
      <c r="DA30" s="1253"/>
      <c r="DB30" s="1244"/>
      <c r="DC30" s="1245"/>
      <c r="DD30" s="1245"/>
      <c r="DE30" s="1245"/>
      <c r="DF30" s="1245"/>
      <c r="DG30" s="1245"/>
      <c r="DH30" s="1245"/>
      <c r="DI30" s="1253"/>
      <c r="DJ30" s="995"/>
      <c r="DK30" s="995"/>
      <c r="DL30" s="995"/>
      <c r="DM30" s="995"/>
      <c r="DN30" s="995"/>
      <c r="DO30" s="995"/>
    </row>
    <row r="31" ht="13.5" customHeight="1" spans="1:119">
      <c r="A31" s="1000"/>
      <c r="B31" s="1046"/>
      <c r="C31" s="1047"/>
      <c r="D31" s="1047"/>
      <c r="E31" s="1047"/>
      <c r="F31" s="1047"/>
      <c r="G31" s="1047"/>
      <c r="H31" s="1047"/>
      <c r="I31" s="1047"/>
      <c r="J31" s="1047"/>
      <c r="K31" s="1047"/>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7"/>
      <c r="AO31" s="1047"/>
      <c r="AP31" s="1047"/>
      <c r="AQ31" s="1047"/>
      <c r="AR31" s="1047"/>
      <c r="AS31" s="1047"/>
      <c r="AT31" s="1047"/>
      <c r="AU31" s="1047"/>
      <c r="AV31" s="1047"/>
      <c r="AW31" s="1047"/>
      <c r="AX31" s="1047"/>
      <c r="AY31" s="1047"/>
      <c r="AZ31" s="1047"/>
      <c r="BA31" s="1047"/>
      <c r="BB31" s="1047"/>
      <c r="BC31" s="1047"/>
      <c r="BD31" s="1047"/>
      <c r="BE31" s="1047"/>
      <c r="BF31" s="1047"/>
      <c r="BG31" s="1047"/>
      <c r="BH31" s="1047"/>
      <c r="BI31" s="1047"/>
      <c r="BJ31" s="1047"/>
      <c r="BK31" s="1047"/>
      <c r="BL31" s="1047"/>
      <c r="BM31" s="1047"/>
      <c r="BN31" s="1047"/>
      <c r="BO31" s="1047"/>
      <c r="BP31" s="1047"/>
      <c r="BQ31" s="1047"/>
      <c r="BR31" s="1047"/>
      <c r="BS31" s="1047"/>
      <c r="BT31" s="1047"/>
      <c r="BU31" s="1047"/>
      <c r="BV31" s="1047"/>
      <c r="BW31" s="1047"/>
      <c r="BX31" s="1047"/>
      <c r="BY31" s="1047"/>
      <c r="BZ31" s="1047"/>
      <c r="CA31" s="1047"/>
      <c r="CB31" s="1047"/>
      <c r="CC31" s="1047"/>
      <c r="CD31" s="1047"/>
      <c r="CE31" s="1047"/>
      <c r="CF31" s="1047"/>
      <c r="CG31" s="1047"/>
      <c r="CH31" s="1047"/>
      <c r="CI31" s="1047"/>
      <c r="CJ31" s="1047"/>
      <c r="CK31" s="1047"/>
      <c r="CL31" s="1047"/>
      <c r="CM31" s="1047"/>
      <c r="CN31" s="1047"/>
      <c r="CO31" s="1047"/>
      <c r="CP31" s="1047"/>
      <c r="CQ31" s="1047"/>
      <c r="CR31" s="1047"/>
      <c r="CS31" s="1047"/>
      <c r="CT31" s="1047"/>
      <c r="CU31" s="1047"/>
      <c r="CV31" s="1047"/>
      <c r="CW31" s="1047"/>
      <c r="CX31" s="1047"/>
      <c r="CY31" s="1047"/>
      <c r="CZ31" s="1047"/>
      <c r="DA31" s="1047"/>
      <c r="DB31" s="1047"/>
      <c r="DC31" s="1047"/>
      <c r="DD31" s="1047"/>
      <c r="DE31" s="1047"/>
      <c r="DF31" s="1047"/>
      <c r="DG31" s="1047"/>
      <c r="DH31" s="1047"/>
      <c r="DI31" s="1256"/>
      <c r="DJ31" s="995"/>
      <c r="DK31" s="995"/>
      <c r="DL31" s="995"/>
      <c r="DM31" s="995"/>
      <c r="DN31" s="995"/>
      <c r="DO31" s="995"/>
    </row>
    <row r="32" ht="13.5" customHeight="1" spans="1:119">
      <c r="A32" s="1000"/>
      <c r="B32" s="1048"/>
      <c r="C32" s="1049" t="s">
        <v>106</v>
      </c>
      <c r="D32" s="1049"/>
      <c r="E32" s="1049"/>
      <c r="F32" s="1047"/>
      <c r="G32" s="1047"/>
      <c r="H32" s="1047"/>
      <c r="I32" s="1047"/>
      <c r="J32" s="1047"/>
      <c r="K32" s="1047"/>
      <c r="L32" s="1047"/>
      <c r="M32" s="1047"/>
      <c r="N32" s="1047"/>
      <c r="O32" s="1047"/>
      <c r="P32" s="1047"/>
      <c r="Q32" s="1047"/>
      <c r="R32" s="1047"/>
      <c r="S32" s="1047"/>
      <c r="T32" s="1047"/>
      <c r="U32" s="1047" t="s">
        <v>107</v>
      </c>
      <c r="V32" s="1047"/>
      <c r="W32" s="1047"/>
      <c r="X32" s="1047"/>
      <c r="Y32" s="1047"/>
      <c r="Z32" s="1047"/>
      <c r="AA32" s="1047"/>
      <c r="AB32" s="1047"/>
      <c r="AC32" s="1047"/>
      <c r="AD32" s="1047"/>
      <c r="AE32" s="1047"/>
      <c r="AF32" s="1047"/>
      <c r="AG32" s="1047"/>
      <c r="AH32" s="1047"/>
      <c r="AI32" s="1047"/>
      <c r="AJ32" s="1047"/>
      <c r="AK32" s="1047"/>
      <c r="AL32" s="1047"/>
      <c r="AM32" s="1176" t="s">
        <v>108</v>
      </c>
      <c r="AN32" s="1047"/>
      <c r="AO32" s="1047"/>
      <c r="AP32" s="1047"/>
      <c r="AQ32" s="1047"/>
      <c r="AR32" s="1047"/>
      <c r="AS32" s="1176"/>
      <c r="AT32" s="1176"/>
      <c r="AU32" s="1176"/>
      <c r="AV32" s="1176"/>
      <c r="AW32" s="1176"/>
      <c r="AX32" s="1176"/>
      <c r="AY32" s="1176"/>
      <c r="AZ32" s="1176"/>
      <c r="BA32" s="1176"/>
      <c r="BB32" s="1047"/>
      <c r="BC32" s="1176"/>
      <c r="BD32" s="1047"/>
      <c r="BE32" s="1176" t="s">
        <v>109</v>
      </c>
      <c r="BF32" s="1047"/>
      <c r="BG32" s="1047"/>
      <c r="BH32" s="1047"/>
      <c r="BI32" s="1047"/>
      <c r="BJ32" s="1176"/>
      <c r="BK32" s="1176"/>
      <c r="BL32" s="1176"/>
      <c r="BM32" s="1176"/>
      <c r="BN32" s="1176"/>
      <c r="BO32" s="1176"/>
      <c r="BP32" s="1176"/>
      <c r="BQ32" s="1176"/>
      <c r="BR32" s="1047"/>
      <c r="BS32" s="1047"/>
      <c r="BT32" s="1047"/>
      <c r="BU32" s="1047"/>
      <c r="BV32" s="1047"/>
      <c r="BW32" s="1047" t="s">
        <v>110</v>
      </c>
      <c r="BX32" s="1047"/>
      <c r="BY32" s="1047"/>
      <c r="BZ32" s="1047"/>
      <c r="CA32" s="1047"/>
      <c r="CB32" s="1176"/>
      <c r="CC32" s="1176"/>
      <c r="CD32" s="1176"/>
      <c r="CE32" s="1176"/>
      <c r="CF32" s="1176"/>
      <c r="CG32" s="1176"/>
      <c r="CH32" s="1176"/>
      <c r="CI32" s="1176"/>
      <c r="CJ32" s="1176"/>
      <c r="CK32" s="1176"/>
      <c r="CL32" s="1176"/>
      <c r="CM32" s="1176"/>
      <c r="CN32" s="1176"/>
      <c r="CO32" s="1176" t="s">
        <v>111</v>
      </c>
      <c r="CP32" s="1176"/>
      <c r="CQ32" s="1176"/>
      <c r="CR32" s="1176"/>
      <c r="CS32" s="1176"/>
      <c r="CT32" s="1176"/>
      <c r="CU32" s="1176"/>
      <c r="CV32" s="1176"/>
      <c r="CW32" s="1176"/>
      <c r="CX32" s="1176"/>
      <c r="CY32" s="1176"/>
      <c r="CZ32" s="1176"/>
      <c r="DA32" s="1176"/>
      <c r="DB32" s="1176"/>
      <c r="DC32" s="1176"/>
      <c r="DD32" s="1176"/>
      <c r="DE32" s="1176"/>
      <c r="DF32" s="1176"/>
      <c r="DG32" s="1176"/>
      <c r="DH32" s="1176"/>
      <c r="DI32" s="1256"/>
      <c r="DJ32" s="995"/>
      <c r="DK32" s="995"/>
      <c r="DL32" s="995"/>
      <c r="DM32" s="995"/>
      <c r="DN32" s="995"/>
      <c r="DO32" s="995"/>
    </row>
    <row r="33" ht="13.5" customHeight="1" spans="1:119">
      <c r="A33" s="1000"/>
      <c r="B33" s="1048"/>
      <c r="C33" s="1050" t="s">
        <v>112</v>
      </c>
      <c r="D33" s="1050"/>
      <c r="E33" s="1051" t="s">
        <v>113</v>
      </c>
      <c r="F33" s="1051"/>
      <c r="G33" s="1051"/>
      <c r="H33" s="1051"/>
      <c r="I33" s="1051"/>
      <c r="J33" s="1051"/>
      <c r="K33" s="1051"/>
      <c r="L33" s="1051"/>
      <c r="M33" s="1051"/>
      <c r="N33" s="1051"/>
      <c r="O33" s="1051"/>
      <c r="P33" s="1051"/>
      <c r="Q33" s="1051"/>
      <c r="R33" s="1051"/>
      <c r="S33" s="1051"/>
      <c r="T33" s="1051"/>
      <c r="U33" s="1050" t="s">
        <v>112</v>
      </c>
      <c r="V33" s="1050"/>
      <c r="W33" s="1051" t="s">
        <v>113</v>
      </c>
      <c r="X33" s="1051"/>
      <c r="Y33" s="1051"/>
      <c r="Z33" s="1051"/>
      <c r="AA33" s="1051"/>
      <c r="AB33" s="1051"/>
      <c r="AC33" s="1051"/>
      <c r="AD33" s="1051"/>
      <c r="AE33" s="1051"/>
      <c r="AF33" s="1051"/>
      <c r="AG33" s="1051"/>
      <c r="AH33" s="1051"/>
      <c r="AI33" s="1051"/>
      <c r="AJ33" s="1051"/>
      <c r="AK33" s="1051"/>
      <c r="AL33" s="1051"/>
      <c r="AM33" s="1050" t="s">
        <v>112</v>
      </c>
      <c r="AN33" s="1050"/>
      <c r="AO33" s="1051" t="s">
        <v>113</v>
      </c>
      <c r="AP33" s="1051"/>
      <c r="AQ33" s="1051"/>
      <c r="AR33" s="1051"/>
      <c r="AS33" s="1051"/>
      <c r="AT33" s="1051"/>
      <c r="AU33" s="1051"/>
      <c r="AV33" s="1051"/>
      <c r="AW33" s="1051"/>
      <c r="AX33" s="1051"/>
      <c r="AY33" s="1051"/>
      <c r="AZ33" s="1051"/>
      <c r="BA33" s="1051"/>
      <c r="BB33" s="1051"/>
      <c r="BC33" s="1051"/>
      <c r="BD33" s="1050"/>
      <c r="BE33" s="1051" t="s">
        <v>112</v>
      </c>
      <c r="BF33" s="1051"/>
      <c r="BG33" s="1051" t="s">
        <v>113</v>
      </c>
      <c r="BH33" s="1051"/>
      <c r="BI33" s="1051"/>
      <c r="BJ33" s="1051"/>
      <c r="BK33" s="1051"/>
      <c r="BL33" s="1051"/>
      <c r="BM33" s="1051"/>
      <c r="BN33" s="1051"/>
      <c r="BO33" s="1051"/>
      <c r="BP33" s="1051"/>
      <c r="BQ33" s="1051"/>
      <c r="BR33" s="1051"/>
      <c r="BS33" s="1051"/>
      <c r="BT33" s="1051"/>
      <c r="BU33" s="1051"/>
      <c r="BV33" s="1050"/>
      <c r="BW33" s="1050" t="s">
        <v>112</v>
      </c>
      <c r="BX33" s="1050"/>
      <c r="BY33" s="1051" t="s">
        <v>114</v>
      </c>
      <c r="BZ33" s="1051"/>
      <c r="CA33" s="1051"/>
      <c r="CB33" s="1051"/>
      <c r="CC33" s="1051"/>
      <c r="CD33" s="1051"/>
      <c r="CE33" s="1051"/>
      <c r="CF33" s="1051"/>
      <c r="CG33" s="1051"/>
      <c r="CH33" s="1051"/>
      <c r="CI33" s="1051"/>
      <c r="CJ33" s="1051"/>
      <c r="CK33" s="1051"/>
      <c r="CL33" s="1051"/>
      <c r="CM33" s="1051"/>
      <c r="CN33" s="1051"/>
      <c r="CO33" s="1050" t="s">
        <v>112</v>
      </c>
      <c r="CP33" s="1050"/>
      <c r="CQ33" s="1051" t="s">
        <v>115</v>
      </c>
      <c r="CR33" s="1051"/>
      <c r="CS33" s="1051"/>
      <c r="CT33" s="1051"/>
      <c r="CU33" s="1051"/>
      <c r="CV33" s="1051"/>
      <c r="CW33" s="1051"/>
      <c r="CX33" s="1051"/>
      <c r="CY33" s="1051"/>
      <c r="CZ33" s="1051"/>
      <c r="DA33" s="1051"/>
      <c r="DB33" s="1051"/>
      <c r="DC33" s="1051"/>
      <c r="DD33" s="1051"/>
      <c r="DE33" s="1051"/>
      <c r="DF33" s="1051"/>
      <c r="DG33" s="1254" t="s">
        <v>116</v>
      </c>
      <c r="DH33" s="1254"/>
      <c r="DI33" s="1155"/>
      <c r="DJ33" s="995"/>
      <c r="DK33" s="995"/>
      <c r="DL33" s="995"/>
      <c r="DM33" s="995"/>
      <c r="DN33" s="995"/>
      <c r="DO33" s="995"/>
    </row>
    <row r="34" ht="32.25" customHeight="1" spans="1:119">
      <c r="A34" s="1000"/>
      <c r="B34" s="1048"/>
      <c r="C34" s="1052">
        <f>IF(E34="","",1)</f>
        <v>1</v>
      </c>
      <c r="D34" s="1052"/>
      <c r="E34" s="1053" t="str">
        <f>IF(各会計、関係団体の財政状況及び健全化判断比率!B7="","",各会計、関係団体の財政状況及び健全化判断比率!B7)</f>
        <v>一般会計</v>
      </c>
      <c r="F34" s="1053"/>
      <c r="G34" s="1053"/>
      <c r="H34" s="1053"/>
      <c r="I34" s="1053"/>
      <c r="J34" s="1053"/>
      <c r="K34" s="1053"/>
      <c r="L34" s="1053"/>
      <c r="M34" s="1053"/>
      <c r="N34" s="1053"/>
      <c r="O34" s="1053"/>
      <c r="P34" s="1053"/>
      <c r="Q34" s="1053"/>
      <c r="R34" s="1053"/>
      <c r="S34" s="1053"/>
      <c r="T34" s="1049"/>
      <c r="U34" s="1052">
        <f>IF(W34="","",MAX(C34:D43)+1)</f>
        <v>2</v>
      </c>
      <c r="V34" s="1052"/>
      <c r="W34" s="1053" t="str">
        <f>IF(各会計、関係団体の財政状況及び健全化判断比率!B28="","",各会計、関係団体の財政状況及び健全化判断比率!B28)</f>
        <v>国民健康保険特別会計</v>
      </c>
      <c r="X34" s="1053"/>
      <c r="Y34" s="1053"/>
      <c r="Z34" s="1053"/>
      <c r="AA34" s="1053"/>
      <c r="AB34" s="1053"/>
      <c r="AC34" s="1053"/>
      <c r="AD34" s="1053"/>
      <c r="AE34" s="1053"/>
      <c r="AF34" s="1053"/>
      <c r="AG34" s="1053"/>
      <c r="AH34" s="1053"/>
      <c r="AI34" s="1053"/>
      <c r="AJ34" s="1053"/>
      <c r="AK34" s="1053"/>
      <c r="AL34" s="1049"/>
      <c r="AM34" s="1052">
        <f>IF(AO34="","",MAX(C34:D43,U34:V43)+1)</f>
        <v>4</v>
      </c>
      <c r="AN34" s="1052"/>
      <c r="AO34" s="1053" t="str">
        <f>IF(各会計、関係団体の財政状況及び健全化判断比率!B30="","",各会計、関係団体の財政状況及び健全化判断比率!B30)</f>
        <v>水道事業会計</v>
      </c>
      <c r="AP34" s="1053"/>
      <c r="AQ34" s="1053"/>
      <c r="AR34" s="1053"/>
      <c r="AS34" s="1053"/>
      <c r="AT34" s="1053"/>
      <c r="AU34" s="1053"/>
      <c r="AV34" s="1053"/>
      <c r="AW34" s="1053"/>
      <c r="AX34" s="1053"/>
      <c r="AY34" s="1053"/>
      <c r="AZ34" s="1053"/>
      <c r="BA34" s="1053"/>
      <c r="BB34" s="1053"/>
      <c r="BC34" s="1053"/>
      <c r="BD34" s="1049"/>
      <c r="BE34" s="1052">
        <f>IF(BG34="","",MAX(C34:D43,U34:V43,AM34:AN43)+1)</f>
        <v>6</v>
      </c>
      <c r="BF34" s="1052"/>
      <c r="BG34" s="1053" t="str">
        <f>IF(各会計、関係団体の財政状況及び健全化判断比率!B32="","",各会計、関係団体の財政状況及び健全化判断比率!B32)</f>
        <v>土地区画整理事業特別会計</v>
      </c>
      <c r="BH34" s="1053"/>
      <c r="BI34" s="1053"/>
      <c r="BJ34" s="1053"/>
      <c r="BK34" s="1053"/>
      <c r="BL34" s="1053"/>
      <c r="BM34" s="1053"/>
      <c r="BN34" s="1053"/>
      <c r="BO34" s="1053"/>
      <c r="BP34" s="1053"/>
      <c r="BQ34" s="1053"/>
      <c r="BR34" s="1053"/>
      <c r="BS34" s="1053"/>
      <c r="BT34" s="1053"/>
      <c r="BU34" s="1053"/>
      <c r="BV34" s="1049"/>
      <c r="BW34" s="1052">
        <f>IF(BY34="","",MAX(C34:D43,U34:V43,AM34:AN43,BE34:BF43)+1)</f>
        <v>7</v>
      </c>
      <c r="BX34" s="1052"/>
      <c r="BY34" s="1053" t="str">
        <f>IF(各会計、関係団体の財政状況及び健全化判断比率!B68="","",各会計、関係団体の財政状況及び健全化判断比率!B68)</f>
        <v>東部消防組合　一般会計　</v>
      </c>
      <c r="BZ34" s="1053"/>
      <c r="CA34" s="1053"/>
      <c r="CB34" s="1053"/>
      <c r="CC34" s="1053"/>
      <c r="CD34" s="1053"/>
      <c r="CE34" s="1053"/>
      <c r="CF34" s="1053"/>
      <c r="CG34" s="1053"/>
      <c r="CH34" s="1053"/>
      <c r="CI34" s="1053"/>
      <c r="CJ34" s="1053"/>
      <c r="CK34" s="1053"/>
      <c r="CL34" s="1053"/>
      <c r="CM34" s="1053"/>
      <c r="CN34" s="1049"/>
      <c r="CO34" s="1052">
        <f>IF(CQ34="","",MAX(C34:D43,U34:V43,AM34:AN43,BE34:BF43,BW34:BX43)+1)</f>
        <v>17</v>
      </c>
      <c r="CP34" s="1052"/>
      <c r="CQ34" s="1053" t="str">
        <f>IF(各会計、関係団体の財政状況及び健全化判断比率!BS7="","",各会計、関係団体の財政状況及び健全化判断比率!BS7)</f>
        <v>沖縄県町村土地開発公社</v>
      </c>
      <c r="CR34" s="1053"/>
      <c r="CS34" s="1053"/>
      <c r="CT34" s="1053"/>
      <c r="CU34" s="1053"/>
      <c r="CV34" s="1053"/>
      <c r="CW34" s="1053"/>
      <c r="CX34" s="1053"/>
      <c r="CY34" s="1053"/>
      <c r="CZ34" s="1053"/>
      <c r="DA34" s="1053"/>
      <c r="DB34" s="1053"/>
      <c r="DC34" s="1053"/>
      <c r="DD34" s="1053"/>
      <c r="DE34" s="1053"/>
      <c r="DF34" s="1047"/>
      <c r="DG34" s="1255" t="str">
        <f>IF(各会計、関係団体の財政状況及び健全化判断比率!BR7="","",各会計、関係団体の財政状況及び健全化判断比率!BR7)</f>
        <v/>
      </c>
      <c r="DH34" s="1255"/>
      <c r="DI34" s="1155"/>
      <c r="DJ34" s="995"/>
      <c r="DK34" s="995"/>
      <c r="DL34" s="995"/>
      <c r="DM34" s="995"/>
      <c r="DN34" s="995"/>
      <c r="DO34" s="995"/>
    </row>
    <row r="35" ht="32.25" customHeight="1" spans="1:119">
      <c r="A35" s="1000"/>
      <c r="B35" s="1048"/>
      <c r="C35" s="1052" t="str">
        <f t="shared" ref="C35:C37" si="0">IF(E35="","",C34+1)</f>
        <v/>
      </c>
      <c r="D35" s="1052"/>
      <c r="E35" s="1053" t="str">
        <f>IF(各会計、関係団体の財政状況及び健全化判断比率!B8="","",各会計、関係団体の財政状況及び健全化判断比率!B8)</f>
        <v/>
      </c>
      <c r="F35" s="1053"/>
      <c r="G35" s="1053"/>
      <c r="H35" s="1053"/>
      <c r="I35" s="1053"/>
      <c r="J35" s="1053"/>
      <c r="K35" s="1053"/>
      <c r="L35" s="1053"/>
      <c r="M35" s="1053"/>
      <c r="N35" s="1053"/>
      <c r="O35" s="1053"/>
      <c r="P35" s="1053"/>
      <c r="Q35" s="1053"/>
      <c r="R35" s="1053"/>
      <c r="S35" s="1053"/>
      <c r="T35" s="1049"/>
      <c r="U35" s="1052">
        <f>IF(W35="","",U34+1)</f>
        <v>3</v>
      </c>
      <c r="V35" s="1052"/>
      <c r="W35" s="1053" t="str">
        <f>IF(各会計、関係団体の財政状況及び健全化判断比率!B29="","",各会計、関係団体の財政状況及び健全化判断比率!B29)</f>
        <v>後期高齢者医療特別会計</v>
      </c>
      <c r="X35" s="1053"/>
      <c r="Y35" s="1053"/>
      <c r="Z35" s="1053"/>
      <c r="AA35" s="1053"/>
      <c r="AB35" s="1053"/>
      <c r="AC35" s="1053"/>
      <c r="AD35" s="1053"/>
      <c r="AE35" s="1053"/>
      <c r="AF35" s="1053"/>
      <c r="AG35" s="1053"/>
      <c r="AH35" s="1053"/>
      <c r="AI35" s="1053"/>
      <c r="AJ35" s="1053"/>
      <c r="AK35" s="1053"/>
      <c r="AL35" s="1049"/>
      <c r="AM35" s="1052">
        <f t="shared" ref="AM35:AM43" si="1">IF(AO35="","",AM34+1)</f>
        <v>5</v>
      </c>
      <c r="AN35" s="1052"/>
      <c r="AO35" s="1053" t="str">
        <f>IF(各会計、関係団体の財政状況及び健全化判断比率!B31="","",各会計、関係団体の財政状況及び健全化判断比率!B31)</f>
        <v>下水道事業会計</v>
      </c>
      <c r="AP35" s="1053"/>
      <c r="AQ35" s="1053"/>
      <c r="AR35" s="1053"/>
      <c r="AS35" s="1053"/>
      <c r="AT35" s="1053"/>
      <c r="AU35" s="1053"/>
      <c r="AV35" s="1053"/>
      <c r="AW35" s="1053"/>
      <c r="AX35" s="1053"/>
      <c r="AY35" s="1053"/>
      <c r="AZ35" s="1053"/>
      <c r="BA35" s="1053"/>
      <c r="BB35" s="1053"/>
      <c r="BC35" s="1053"/>
      <c r="BD35" s="1049"/>
      <c r="BE35" s="1052" t="str">
        <f t="shared" ref="BE35:BE43" si="2">IF(BG35="","",BE34+1)</f>
        <v/>
      </c>
      <c r="BF35" s="1052"/>
      <c r="BG35" s="1053"/>
      <c r="BH35" s="1053"/>
      <c r="BI35" s="1053"/>
      <c r="BJ35" s="1053"/>
      <c r="BK35" s="1053"/>
      <c r="BL35" s="1053"/>
      <c r="BM35" s="1053"/>
      <c r="BN35" s="1053"/>
      <c r="BO35" s="1053"/>
      <c r="BP35" s="1053"/>
      <c r="BQ35" s="1053"/>
      <c r="BR35" s="1053"/>
      <c r="BS35" s="1053"/>
      <c r="BT35" s="1053"/>
      <c r="BU35" s="1053"/>
      <c r="BV35" s="1049"/>
      <c r="BW35" s="1052">
        <f t="shared" ref="BW35:BW43" si="3">IF(BY35="","",BW34+1)</f>
        <v>8</v>
      </c>
      <c r="BX35" s="1052"/>
      <c r="BY35" s="1053" t="str">
        <f>IF(各会計、関係団体の財政状況及び健全化判断比率!B69="","",各会計、関係団体の財政状況及び健全化判断比率!B69)</f>
        <v>南部広域行政組合　一般会計</v>
      </c>
      <c r="BZ35" s="1053"/>
      <c r="CA35" s="1053"/>
      <c r="CB35" s="1053"/>
      <c r="CC35" s="1053"/>
      <c r="CD35" s="1053"/>
      <c r="CE35" s="1053"/>
      <c r="CF35" s="1053"/>
      <c r="CG35" s="1053"/>
      <c r="CH35" s="1053"/>
      <c r="CI35" s="1053"/>
      <c r="CJ35" s="1053"/>
      <c r="CK35" s="1053"/>
      <c r="CL35" s="1053"/>
      <c r="CM35" s="1053"/>
      <c r="CN35" s="1049"/>
      <c r="CO35" s="1052" t="str">
        <f t="shared" ref="CO35:CO43" si="4">IF(CQ35="","",CO34+1)</f>
        <v/>
      </c>
      <c r="CP35" s="1052"/>
      <c r="CQ35" s="1053" t="str">
        <f>IF(各会計、関係団体の財政状況及び健全化判断比率!BS8="","",各会計、関係団体の財政状況及び健全化判断比率!BS8)</f>
        <v/>
      </c>
      <c r="CR35" s="1053"/>
      <c r="CS35" s="1053"/>
      <c r="CT35" s="1053"/>
      <c r="CU35" s="1053"/>
      <c r="CV35" s="1053"/>
      <c r="CW35" s="1053"/>
      <c r="CX35" s="1053"/>
      <c r="CY35" s="1053"/>
      <c r="CZ35" s="1053"/>
      <c r="DA35" s="1053"/>
      <c r="DB35" s="1053"/>
      <c r="DC35" s="1053"/>
      <c r="DD35" s="1053"/>
      <c r="DE35" s="1053"/>
      <c r="DF35" s="1047"/>
      <c r="DG35" s="1255" t="str">
        <f>IF(各会計、関係団体の財政状況及び健全化判断比率!BR8="","",各会計、関係団体の財政状況及び健全化判断比率!BR8)</f>
        <v/>
      </c>
      <c r="DH35" s="1255"/>
      <c r="DI35" s="1155"/>
      <c r="DJ35" s="995"/>
      <c r="DK35" s="995"/>
      <c r="DL35" s="995"/>
      <c r="DM35" s="995"/>
      <c r="DN35" s="995"/>
      <c r="DO35" s="995"/>
    </row>
    <row r="36" ht="32.25" customHeight="1" spans="1:119">
      <c r="A36" s="1000"/>
      <c r="B36" s="1048"/>
      <c r="C36" s="1052" t="str">
        <f t="shared" si="0"/>
        <v/>
      </c>
      <c r="D36" s="1052"/>
      <c r="E36" s="1053" t="str">
        <f>IF(各会計、関係団体の財政状況及び健全化判断比率!B9="","",各会計、関係団体の財政状況及び健全化判断比率!B9)</f>
        <v/>
      </c>
      <c r="F36" s="1053"/>
      <c r="G36" s="1053"/>
      <c r="H36" s="1053"/>
      <c r="I36" s="1053"/>
      <c r="J36" s="1053"/>
      <c r="K36" s="1053"/>
      <c r="L36" s="1053"/>
      <c r="M36" s="1053"/>
      <c r="N36" s="1053"/>
      <c r="O36" s="1053"/>
      <c r="P36" s="1053"/>
      <c r="Q36" s="1053"/>
      <c r="R36" s="1053"/>
      <c r="S36" s="1053"/>
      <c r="T36" s="1049"/>
      <c r="U36" s="1052" t="str">
        <f t="shared" ref="U36:U43" si="5">IF(W36="","",U35+1)</f>
        <v/>
      </c>
      <c r="V36" s="1052"/>
      <c r="W36" s="1053"/>
      <c r="X36" s="1053"/>
      <c r="Y36" s="1053"/>
      <c r="Z36" s="1053"/>
      <c r="AA36" s="1053"/>
      <c r="AB36" s="1053"/>
      <c r="AC36" s="1053"/>
      <c r="AD36" s="1053"/>
      <c r="AE36" s="1053"/>
      <c r="AF36" s="1053"/>
      <c r="AG36" s="1053"/>
      <c r="AH36" s="1053"/>
      <c r="AI36" s="1053"/>
      <c r="AJ36" s="1053"/>
      <c r="AK36" s="1053"/>
      <c r="AL36" s="1049"/>
      <c r="AM36" s="1052" t="str">
        <f t="shared" si="1"/>
        <v/>
      </c>
      <c r="AN36" s="1052"/>
      <c r="AO36" s="1053"/>
      <c r="AP36" s="1053"/>
      <c r="AQ36" s="1053"/>
      <c r="AR36" s="1053"/>
      <c r="AS36" s="1053"/>
      <c r="AT36" s="1053"/>
      <c r="AU36" s="1053"/>
      <c r="AV36" s="1053"/>
      <c r="AW36" s="1053"/>
      <c r="AX36" s="1053"/>
      <c r="AY36" s="1053"/>
      <c r="AZ36" s="1053"/>
      <c r="BA36" s="1053"/>
      <c r="BB36" s="1053"/>
      <c r="BC36" s="1053"/>
      <c r="BD36" s="1049"/>
      <c r="BE36" s="1052" t="str">
        <f t="shared" si="2"/>
        <v/>
      </c>
      <c r="BF36" s="1052"/>
      <c r="BG36" s="1053"/>
      <c r="BH36" s="1053"/>
      <c r="BI36" s="1053"/>
      <c r="BJ36" s="1053"/>
      <c r="BK36" s="1053"/>
      <c r="BL36" s="1053"/>
      <c r="BM36" s="1053"/>
      <c r="BN36" s="1053"/>
      <c r="BO36" s="1053"/>
      <c r="BP36" s="1053"/>
      <c r="BQ36" s="1053"/>
      <c r="BR36" s="1053"/>
      <c r="BS36" s="1053"/>
      <c r="BT36" s="1053"/>
      <c r="BU36" s="1053"/>
      <c r="BV36" s="1049"/>
      <c r="BW36" s="1052">
        <f t="shared" si="3"/>
        <v>9</v>
      </c>
      <c r="BX36" s="1052"/>
      <c r="BY36" s="1053" t="str">
        <f>IF(各会計、関係団体の財政状況及び健全化判断比率!B70="","",各会計、関係団体の財政状況及び健全化判断比率!B70)</f>
        <v>南部広域行政組合公共用地先行取得事業特別会計</v>
      </c>
      <c r="BZ36" s="1053"/>
      <c r="CA36" s="1053"/>
      <c r="CB36" s="1053"/>
      <c r="CC36" s="1053"/>
      <c r="CD36" s="1053"/>
      <c r="CE36" s="1053"/>
      <c r="CF36" s="1053"/>
      <c r="CG36" s="1053"/>
      <c r="CH36" s="1053"/>
      <c r="CI36" s="1053"/>
      <c r="CJ36" s="1053"/>
      <c r="CK36" s="1053"/>
      <c r="CL36" s="1053"/>
      <c r="CM36" s="1053"/>
      <c r="CN36" s="1049"/>
      <c r="CO36" s="1052" t="str">
        <f t="shared" si="4"/>
        <v/>
      </c>
      <c r="CP36" s="1052"/>
      <c r="CQ36" s="1053" t="str">
        <f>IF(各会計、関係団体の財政状況及び健全化判断比率!BS9="","",各会計、関係団体の財政状況及び健全化判断比率!BS9)</f>
        <v/>
      </c>
      <c r="CR36" s="1053"/>
      <c r="CS36" s="1053"/>
      <c r="CT36" s="1053"/>
      <c r="CU36" s="1053"/>
      <c r="CV36" s="1053"/>
      <c r="CW36" s="1053"/>
      <c r="CX36" s="1053"/>
      <c r="CY36" s="1053"/>
      <c r="CZ36" s="1053"/>
      <c r="DA36" s="1053"/>
      <c r="DB36" s="1053"/>
      <c r="DC36" s="1053"/>
      <c r="DD36" s="1053"/>
      <c r="DE36" s="1053"/>
      <c r="DF36" s="1047"/>
      <c r="DG36" s="1255" t="str">
        <f>IF(各会計、関係団体の財政状況及び健全化判断比率!BR9="","",各会計、関係団体の財政状況及び健全化判断比率!BR9)</f>
        <v/>
      </c>
      <c r="DH36" s="1255"/>
      <c r="DI36" s="1155"/>
      <c r="DJ36" s="995"/>
      <c r="DK36" s="995"/>
      <c r="DL36" s="995"/>
      <c r="DM36" s="995"/>
      <c r="DN36" s="995"/>
      <c r="DO36" s="995"/>
    </row>
    <row r="37" ht="32.25" customHeight="1" spans="1:119">
      <c r="A37" s="1000"/>
      <c r="B37" s="1048"/>
      <c r="C37" s="1052" t="str">
        <f t="shared" si="0"/>
        <v/>
      </c>
      <c r="D37" s="1052"/>
      <c r="E37" s="1053" t="str">
        <f>IF(各会計、関係団体の財政状況及び健全化判断比率!B10="","",各会計、関係団体の財政状況及び健全化判断比率!B10)</f>
        <v/>
      </c>
      <c r="F37" s="1053"/>
      <c r="G37" s="1053"/>
      <c r="H37" s="1053"/>
      <c r="I37" s="1053"/>
      <c r="J37" s="1053"/>
      <c r="K37" s="1053"/>
      <c r="L37" s="1053"/>
      <c r="M37" s="1053"/>
      <c r="N37" s="1053"/>
      <c r="O37" s="1053"/>
      <c r="P37" s="1053"/>
      <c r="Q37" s="1053"/>
      <c r="R37" s="1053"/>
      <c r="S37" s="1053"/>
      <c r="T37" s="1049"/>
      <c r="U37" s="1052" t="str">
        <f t="shared" si="5"/>
        <v/>
      </c>
      <c r="V37" s="1052"/>
      <c r="W37" s="1053"/>
      <c r="X37" s="1053"/>
      <c r="Y37" s="1053"/>
      <c r="Z37" s="1053"/>
      <c r="AA37" s="1053"/>
      <c r="AB37" s="1053"/>
      <c r="AC37" s="1053"/>
      <c r="AD37" s="1053"/>
      <c r="AE37" s="1053"/>
      <c r="AF37" s="1053"/>
      <c r="AG37" s="1053"/>
      <c r="AH37" s="1053"/>
      <c r="AI37" s="1053"/>
      <c r="AJ37" s="1053"/>
      <c r="AK37" s="1053"/>
      <c r="AL37" s="1049"/>
      <c r="AM37" s="1052" t="str">
        <f t="shared" si="1"/>
        <v/>
      </c>
      <c r="AN37" s="1052"/>
      <c r="AO37" s="1053"/>
      <c r="AP37" s="1053"/>
      <c r="AQ37" s="1053"/>
      <c r="AR37" s="1053"/>
      <c r="AS37" s="1053"/>
      <c r="AT37" s="1053"/>
      <c r="AU37" s="1053"/>
      <c r="AV37" s="1053"/>
      <c r="AW37" s="1053"/>
      <c r="AX37" s="1053"/>
      <c r="AY37" s="1053"/>
      <c r="AZ37" s="1053"/>
      <c r="BA37" s="1053"/>
      <c r="BB37" s="1053"/>
      <c r="BC37" s="1053"/>
      <c r="BD37" s="1049"/>
      <c r="BE37" s="1052" t="str">
        <f t="shared" si="2"/>
        <v/>
      </c>
      <c r="BF37" s="1052"/>
      <c r="BG37" s="1053"/>
      <c r="BH37" s="1053"/>
      <c r="BI37" s="1053"/>
      <c r="BJ37" s="1053"/>
      <c r="BK37" s="1053"/>
      <c r="BL37" s="1053"/>
      <c r="BM37" s="1053"/>
      <c r="BN37" s="1053"/>
      <c r="BO37" s="1053"/>
      <c r="BP37" s="1053"/>
      <c r="BQ37" s="1053"/>
      <c r="BR37" s="1053"/>
      <c r="BS37" s="1053"/>
      <c r="BT37" s="1053"/>
      <c r="BU37" s="1053"/>
      <c r="BV37" s="1049"/>
      <c r="BW37" s="1052">
        <f t="shared" si="3"/>
        <v>10</v>
      </c>
      <c r="BX37" s="1052"/>
      <c r="BY37" s="1053" t="str">
        <f>IF(各会計、関係団体の財政状況及び健全化判断比率!B71="","",各会計、関係団体の財政状況及び健全化判断比率!B71)</f>
        <v>南部広域行政組合糸豊環境衛生事業特別会計</v>
      </c>
      <c r="BZ37" s="1053"/>
      <c r="CA37" s="1053"/>
      <c r="CB37" s="1053"/>
      <c r="CC37" s="1053"/>
      <c r="CD37" s="1053"/>
      <c r="CE37" s="1053"/>
      <c r="CF37" s="1053"/>
      <c r="CG37" s="1053"/>
      <c r="CH37" s="1053"/>
      <c r="CI37" s="1053"/>
      <c r="CJ37" s="1053"/>
      <c r="CK37" s="1053"/>
      <c r="CL37" s="1053"/>
      <c r="CM37" s="1053"/>
      <c r="CN37" s="1049"/>
      <c r="CO37" s="1052" t="str">
        <f t="shared" si="4"/>
        <v/>
      </c>
      <c r="CP37" s="1052"/>
      <c r="CQ37" s="1053" t="str">
        <f>IF(各会計、関係団体の財政状況及び健全化判断比率!BS10="","",各会計、関係団体の財政状況及び健全化判断比率!BS10)</f>
        <v/>
      </c>
      <c r="CR37" s="1053"/>
      <c r="CS37" s="1053"/>
      <c r="CT37" s="1053"/>
      <c r="CU37" s="1053"/>
      <c r="CV37" s="1053"/>
      <c r="CW37" s="1053"/>
      <c r="CX37" s="1053"/>
      <c r="CY37" s="1053"/>
      <c r="CZ37" s="1053"/>
      <c r="DA37" s="1053"/>
      <c r="DB37" s="1053"/>
      <c r="DC37" s="1053"/>
      <c r="DD37" s="1053"/>
      <c r="DE37" s="1053"/>
      <c r="DF37" s="1047"/>
      <c r="DG37" s="1255" t="str">
        <f>IF(各会計、関係団体の財政状況及び健全化判断比率!BR10="","",各会計、関係団体の財政状況及び健全化判断比率!BR10)</f>
        <v/>
      </c>
      <c r="DH37" s="1255"/>
      <c r="DI37" s="1155"/>
      <c r="DJ37" s="995"/>
      <c r="DK37" s="995"/>
      <c r="DL37" s="995"/>
      <c r="DM37" s="995"/>
      <c r="DN37" s="995"/>
      <c r="DO37" s="995"/>
    </row>
    <row r="38" ht="32.25" customHeight="1" spans="1:119">
      <c r="A38" s="1000"/>
      <c r="B38" s="1048"/>
      <c r="C38" s="1052" t="str">
        <f t="shared" ref="C38:C43" si="6">IF(E38="","",C37+1)</f>
        <v/>
      </c>
      <c r="D38" s="1052"/>
      <c r="E38" s="1053" t="str">
        <f>IF(各会計、関係団体の財政状況及び健全化判断比率!B11="","",各会計、関係団体の財政状況及び健全化判断比率!B11)</f>
        <v/>
      </c>
      <c r="F38" s="1053"/>
      <c r="G38" s="1053"/>
      <c r="H38" s="1053"/>
      <c r="I38" s="1053"/>
      <c r="J38" s="1053"/>
      <c r="K38" s="1053"/>
      <c r="L38" s="1053"/>
      <c r="M38" s="1053"/>
      <c r="N38" s="1053"/>
      <c r="O38" s="1053"/>
      <c r="P38" s="1053"/>
      <c r="Q38" s="1053"/>
      <c r="R38" s="1053"/>
      <c r="S38" s="1053"/>
      <c r="T38" s="1049"/>
      <c r="U38" s="1052" t="str">
        <f t="shared" si="5"/>
        <v/>
      </c>
      <c r="V38" s="1052"/>
      <c r="W38" s="1053"/>
      <c r="X38" s="1053"/>
      <c r="Y38" s="1053"/>
      <c r="Z38" s="1053"/>
      <c r="AA38" s="1053"/>
      <c r="AB38" s="1053"/>
      <c r="AC38" s="1053"/>
      <c r="AD38" s="1053"/>
      <c r="AE38" s="1053"/>
      <c r="AF38" s="1053"/>
      <c r="AG38" s="1053"/>
      <c r="AH38" s="1053"/>
      <c r="AI38" s="1053"/>
      <c r="AJ38" s="1053"/>
      <c r="AK38" s="1053"/>
      <c r="AL38" s="1049"/>
      <c r="AM38" s="1052" t="str">
        <f t="shared" si="1"/>
        <v/>
      </c>
      <c r="AN38" s="1052"/>
      <c r="AO38" s="1053"/>
      <c r="AP38" s="1053"/>
      <c r="AQ38" s="1053"/>
      <c r="AR38" s="1053"/>
      <c r="AS38" s="1053"/>
      <c r="AT38" s="1053"/>
      <c r="AU38" s="1053"/>
      <c r="AV38" s="1053"/>
      <c r="AW38" s="1053"/>
      <c r="AX38" s="1053"/>
      <c r="AY38" s="1053"/>
      <c r="AZ38" s="1053"/>
      <c r="BA38" s="1053"/>
      <c r="BB38" s="1053"/>
      <c r="BC38" s="1053"/>
      <c r="BD38" s="1049"/>
      <c r="BE38" s="1052" t="str">
        <f t="shared" si="2"/>
        <v/>
      </c>
      <c r="BF38" s="1052"/>
      <c r="BG38" s="1053"/>
      <c r="BH38" s="1053"/>
      <c r="BI38" s="1053"/>
      <c r="BJ38" s="1053"/>
      <c r="BK38" s="1053"/>
      <c r="BL38" s="1053"/>
      <c r="BM38" s="1053"/>
      <c r="BN38" s="1053"/>
      <c r="BO38" s="1053"/>
      <c r="BP38" s="1053"/>
      <c r="BQ38" s="1053"/>
      <c r="BR38" s="1053"/>
      <c r="BS38" s="1053"/>
      <c r="BT38" s="1053"/>
      <c r="BU38" s="1053"/>
      <c r="BV38" s="1049"/>
      <c r="BW38" s="1052">
        <f t="shared" si="3"/>
        <v>11</v>
      </c>
      <c r="BX38" s="1052"/>
      <c r="BY38" s="1053" t="str">
        <f>IF(各会計、関係団体の財政状況及び健全化判断比率!B72="","",各会計、関係団体の財政状況及び健全化判断比率!B72)</f>
        <v>南部広域行政組合東部環境衛生事業特別会計</v>
      </c>
      <c r="BZ38" s="1053"/>
      <c r="CA38" s="1053"/>
      <c r="CB38" s="1053"/>
      <c r="CC38" s="1053"/>
      <c r="CD38" s="1053"/>
      <c r="CE38" s="1053"/>
      <c r="CF38" s="1053"/>
      <c r="CG38" s="1053"/>
      <c r="CH38" s="1053"/>
      <c r="CI38" s="1053"/>
      <c r="CJ38" s="1053"/>
      <c r="CK38" s="1053"/>
      <c r="CL38" s="1053"/>
      <c r="CM38" s="1053"/>
      <c r="CN38" s="1049"/>
      <c r="CO38" s="1052" t="str">
        <f t="shared" si="4"/>
        <v/>
      </c>
      <c r="CP38" s="1052"/>
      <c r="CQ38" s="1053" t="str">
        <f>IF(各会計、関係団体の財政状況及び健全化判断比率!BS11="","",各会計、関係団体の財政状況及び健全化判断比率!BS11)</f>
        <v/>
      </c>
      <c r="CR38" s="1053"/>
      <c r="CS38" s="1053"/>
      <c r="CT38" s="1053"/>
      <c r="CU38" s="1053"/>
      <c r="CV38" s="1053"/>
      <c r="CW38" s="1053"/>
      <c r="CX38" s="1053"/>
      <c r="CY38" s="1053"/>
      <c r="CZ38" s="1053"/>
      <c r="DA38" s="1053"/>
      <c r="DB38" s="1053"/>
      <c r="DC38" s="1053"/>
      <c r="DD38" s="1053"/>
      <c r="DE38" s="1053"/>
      <c r="DF38" s="1047"/>
      <c r="DG38" s="1255" t="str">
        <f>IF(各会計、関係団体の財政状況及び健全化判断比率!BR11="","",各会計、関係団体の財政状況及び健全化判断比率!BR11)</f>
        <v/>
      </c>
      <c r="DH38" s="1255"/>
      <c r="DI38" s="1155"/>
      <c r="DJ38" s="995"/>
      <c r="DK38" s="995"/>
      <c r="DL38" s="995"/>
      <c r="DM38" s="995"/>
      <c r="DN38" s="995"/>
      <c r="DO38" s="995"/>
    </row>
    <row r="39" ht="32.25" customHeight="1" spans="1:119">
      <c r="A39" s="1000"/>
      <c r="B39" s="1048"/>
      <c r="C39" s="1052" t="str">
        <f t="shared" si="6"/>
        <v/>
      </c>
      <c r="D39" s="1052"/>
      <c r="E39" s="1053" t="str">
        <f>IF(各会計、関係団体の財政状況及び健全化判断比率!B12="","",各会計、関係団体の財政状況及び健全化判断比率!B12)</f>
        <v/>
      </c>
      <c r="F39" s="1053"/>
      <c r="G39" s="1053"/>
      <c r="H39" s="1053"/>
      <c r="I39" s="1053"/>
      <c r="J39" s="1053"/>
      <c r="K39" s="1053"/>
      <c r="L39" s="1053"/>
      <c r="M39" s="1053"/>
      <c r="N39" s="1053"/>
      <c r="O39" s="1053"/>
      <c r="P39" s="1053"/>
      <c r="Q39" s="1053"/>
      <c r="R39" s="1053"/>
      <c r="S39" s="1053"/>
      <c r="T39" s="1049"/>
      <c r="U39" s="1052" t="str">
        <f t="shared" si="5"/>
        <v/>
      </c>
      <c r="V39" s="1052"/>
      <c r="W39" s="1053"/>
      <c r="X39" s="1053"/>
      <c r="Y39" s="1053"/>
      <c r="Z39" s="1053"/>
      <c r="AA39" s="1053"/>
      <c r="AB39" s="1053"/>
      <c r="AC39" s="1053"/>
      <c r="AD39" s="1053"/>
      <c r="AE39" s="1053"/>
      <c r="AF39" s="1053"/>
      <c r="AG39" s="1053"/>
      <c r="AH39" s="1053"/>
      <c r="AI39" s="1053"/>
      <c r="AJ39" s="1053"/>
      <c r="AK39" s="1053"/>
      <c r="AL39" s="1049"/>
      <c r="AM39" s="1052" t="str">
        <f t="shared" si="1"/>
        <v/>
      </c>
      <c r="AN39" s="1052"/>
      <c r="AO39" s="1053"/>
      <c r="AP39" s="1053"/>
      <c r="AQ39" s="1053"/>
      <c r="AR39" s="1053"/>
      <c r="AS39" s="1053"/>
      <c r="AT39" s="1053"/>
      <c r="AU39" s="1053"/>
      <c r="AV39" s="1053"/>
      <c r="AW39" s="1053"/>
      <c r="AX39" s="1053"/>
      <c r="AY39" s="1053"/>
      <c r="AZ39" s="1053"/>
      <c r="BA39" s="1053"/>
      <c r="BB39" s="1053"/>
      <c r="BC39" s="1053"/>
      <c r="BD39" s="1049"/>
      <c r="BE39" s="1052" t="str">
        <f t="shared" si="2"/>
        <v/>
      </c>
      <c r="BF39" s="1052"/>
      <c r="BG39" s="1053"/>
      <c r="BH39" s="1053"/>
      <c r="BI39" s="1053"/>
      <c r="BJ39" s="1053"/>
      <c r="BK39" s="1053"/>
      <c r="BL39" s="1053"/>
      <c r="BM39" s="1053"/>
      <c r="BN39" s="1053"/>
      <c r="BO39" s="1053"/>
      <c r="BP39" s="1053"/>
      <c r="BQ39" s="1053"/>
      <c r="BR39" s="1053"/>
      <c r="BS39" s="1053"/>
      <c r="BT39" s="1053"/>
      <c r="BU39" s="1053"/>
      <c r="BV39" s="1049"/>
      <c r="BW39" s="1052">
        <f t="shared" si="3"/>
        <v>12</v>
      </c>
      <c r="BX39" s="1052"/>
      <c r="BY39" s="1053" t="str">
        <f>IF(各会計、関係団体の財政状況及び健全化判断比率!B73="","",各会計、関係団体の財政状況及び健全化判断比率!B73)</f>
        <v>南部広域行政組合島尻環境衛生事業特別会計</v>
      </c>
      <c r="BZ39" s="1053"/>
      <c r="CA39" s="1053"/>
      <c r="CB39" s="1053"/>
      <c r="CC39" s="1053"/>
      <c r="CD39" s="1053"/>
      <c r="CE39" s="1053"/>
      <c r="CF39" s="1053"/>
      <c r="CG39" s="1053"/>
      <c r="CH39" s="1053"/>
      <c r="CI39" s="1053"/>
      <c r="CJ39" s="1053"/>
      <c r="CK39" s="1053"/>
      <c r="CL39" s="1053"/>
      <c r="CM39" s="1053"/>
      <c r="CN39" s="1049"/>
      <c r="CO39" s="1052" t="str">
        <f t="shared" si="4"/>
        <v/>
      </c>
      <c r="CP39" s="1052"/>
      <c r="CQ39" s="1053" t="str">
        <f>IF(各会計、関係団体の財政状況及び健全化判断比率!BS12="","",各会計、関係団体の財政状況及び健全化判断比率!BS12)</f>
        <v/>
      </c>
      <c r="CR39" s="1053"/>
      <c r="CS39" s="1053"/>
      <c r="CT39" s="1053"/>
      <c r="CU39" s="1053"/>
      <c r="CV39" s="1053"/>
      <c r="CW39" s="1053"/>
      <c r="CX39" s="1053"/>
      <c r="CY39" s="1053"/>
      <c r="CZ39" s="1053"/>
      <c r="DA39" s="1053"/>
      <c r="DB39" s="1053"/>
      <c r="DC39" s="1053"/>
      <c r="DD39" s="1053"/>
      <c r="DE39" s="1053"/>
      <c r="DF39" s="1047"/>
      <c r="DG39" s="1255" t="str">
        <f>IF(各会計、関係団体の財政状況及び健全化判断比率!BR12="","",各会計、関係団体の財政状況及び健全化判断比率!BR12)</f>
        <v/>
      </c>
      <c r="DH39" s="1255"/>
      <c r="DI39" s="1155"/>
      <c r="DJ39" s="995"/>
      <c r="DK39" s="995"/>
      <c r="DL39" s="995"/>
      <c r="DM39" s="995"/>
      <c r="DN39" s="995"/>
      <c r="DO39" s="995"/>
    </row>
    <row r="40" ht="32.25" customHeight="1" spans="1:119">
      <c r="A40" s="1000"/>
      <c r="B40" s="1048"/>
      <c r="C40" s="1052" t="str">
        <f t="shared" si="6"/>
        <v/>
      </c>
      <c r="D40" s="1052"/>
      <c r="E40" s="1053" t="str">
        <f>IF(各会計、関係団体の財政状況及び健全化判断比率!B13="","",各会計、関係団体の財政状況及び健全化判断比率!B13)</f>
        <v/>
      </c>
      <c r="F40" s="1053"/>
      <c r="G40" s="1053"/>
      <c r="H40" s="1053"/>
      <c r="I40" s="1053"/>
      <c r="J40" s="1053"/>
      <c r="K40" s="1053"/>
      <c r="L40" s="1053"/>
      <c r="M40" s="1053"/>
      <c r="N40" s="1053"/>
      <c r="O40" s="1053"/>
      <c r="P40" s="1053"/>
      <c r="Q40" s="1053"/>
      <c r="R40" s="1053"/>
      <c r="S40" s="1053"/>
      <c r="T40" s="1049"/>
      <c r="U40" s="1052" t="str">
        <f t="shared" si="5"/>
        <v/>
      </c>
      <c r="V40" s="1052"/>
      <c r="W40" s="1053"/>
      <c r="X40" s="1053"/>
      <c r="Y40" s="1053"/>
      <c r="Z40" s="1053"/>
      <c r="AA40" s="1053"/>
      <c r="AB40" s="1053"/>
      <c r="AC40" s="1053"/>
      <c r="AD40" s="1053"/>
      <c r="AE40" s="1053"/>
      <c r="AF40" s="1053"/>
      <c r="AG40" s="1053"/>
      <c r="AH40" s="1053"/>
      <c r="AI40" s="1053"/>
      <c r="AJ40" s="1053"/>
      <c r="AK40" s="1053"/>
      <c r="AL40" s="1049"/>
      <c r="AM40" s="1052" t="str">
        <f t="shared" si="1"/>
        <v/>
      </c>
      <c r="AN40" s="1052"/>
      <c r="AO40" s="1053"/>
      <c r="AP40" s="1053"/>
      <c r="AQ40" s="1053"/>
      <c r="AR40" s="1053"/>
      <c r="AS40" s="1053"/>
      <c r="AT40" s="1053"/>
      <c r="AU40" s="1053"/>
      <c r="AV40" s="1053"/>
      <c r="AW40" s="1053"/>
      <c r="AX40" s="1053"/>
      <c r="AY40" s="1053"/>
      <c r="AZ40" s="1053"/>
      <c r="BA40" s="1053"/>
      <c r="BB40" s="1053"/>
      <c r="BC40" s="1053"/>
      <c r="BD40" s="1049"/>
      <c r="BE40" s="1052" t="str">
        <f t="shared" si="2"/>
        <v/>
      </c>
      <c r="BF40" s="1052"/>
      <c r="BG40" s="1053"/>
      <c r="BH40" s="1053"/>
      <c r="BI40" s="1053"/>
      <c r="BJ40" s="1053"/>
      <c r="BK40" s="1053"/>
      <c r="BL40" s="1053"/>
      <c r="BM40" s="1053"/>
      <c r="BN40" s="1053"/>
      <c r="BO40" s="1053"/>
      <c r="BP40" s="1053"/>
      <c r="BQ40" s="1053"/>
      <c r="BR40" s="1053"/>
      <c r="BS40" s="1053"/>
      <c r="BT40" s="1053"/>
      <c r="BU40" s="1053"/>
      <c r="BV40" s="1049"/>
      <c r="BW40" s="1052">
        <f t="shared" si="3"/>
        <v>13</v>
      </c>
      <c r="BX40" s="1052"/>
      <c r="BY40" s="1053" t="str">
        <f>IF(各会計、関係団体の財政状況及び健全化判断比率!B74="","",各会計、関係団体の財政状況及び健全化判断比率!B74)</f>
        <v>沖縄県市町村総合事務組合</v>
      </c>
      <c r="BZ40" s="1053"/>
      <c r="CA40" s="1053"/>
      <c r="CB40" s="1053"/>
      <c r="CC40" s="1053"/>
      <c r="CD40" s="1053"/>
      <c r="CE40" s="1053"/>
      <c r="CF40" s="1053"/>
      <c r="CG40" s="1053"/>
      <c r="CH40" s="1053"/>
      <c r="CI40" s="1053"/>
      <c r="CJ40" s="1053"/>
      <c r="CK40" s="1053"/>
      <c r="CL40" s="1053"/>
      <c r="CM40" s="1053"/>
      <c r="CN40" s="1049"/>
      <c r="CO40" s="1052" t="str">
        <f t="shared" si="4"/>
        <v/>
      </c>
      <c r="CP40" s="1052"/>
      <c r="CQ40" s="1053" t="str">
        <f>IF(各会計、関係団体の財政状況及び健全化判断比率!BS13="","",各会計、関係団体の財政状況及び健全化判断比率!BS13)</f>
        <v/>
      </c>
      <c r="CR40" s="1053"/>
      <c r="CS40" s="1053"/>
      <c r="CT40" s="1053"/>
      <c r="CU40" s="1053"/>
      <c r="CV40" s="1053"/>
      <c r="CW40" s="1053"/>
      <c r="CX40" s="1053"/>
      <c r="CY40" s="1053"/>
      <c r="CZ40" s="1053"/>
      <c r="DA40" s="1053"/>
      <c r="DB40" s="1053"/>
      <c r="DC40" s="1053"/>
      <c r="DD40" s="1053"/>
      <c r="DE40" s="1053"/>
      <c r="DF40" s="1047"/>
      <c r="DG40" s="1255" t="str">
        <f>IF(各会計、関係団体の財政状況及び健全化判断比率!BR13="","",各会計、関係団体の財政状況及び健全化判断比率!BR13)</f>
        <v/>
      </c>
      <c r="DH40" s="1255"/>
      <c r="DI40" s="1155"/>
      <c r="DJ40" s="995"/>
      <c r="DK40" s="995"/>
      <c r="DL40" s="995"/>
      <c r="DM40" s="995"/>
      <c r="DN40" s="995"/>
      <c r="DO40" s="995"/>
    </row>
    <row r="41" ht="32.25" customHeight="1" spans="1:119">
      <c r="A41" s="1000"/>
      <c r="B41" s="1048"/>
      <c r="C41" s="1052" t="str">
        <f t="shared" si="6"/>
        <v/>
      </c>
      <c r="D41" s="1052"/>
      <c r="E41" s="1053" t="str">
        <f>IF(各会計、関係団体の財政状況及び健全化判断比率!B14="","",各会計、関係団体の財政状況及び健全化判断比率!B14)</f>
        <v/>
      </c>
      <c r="F41" s="1053"/>
      <c r="G41" s="1053"/>
      <c r="H41" s="1053"/>
      <c r="I41" s="1053"/>
      <c r="J41" s="1053"/>
      <c r="K41" s="1053"/>
      <c r="L41" s="1053"/>
      <c r="M41" s="1053"/>
      <c r="N41" s="1053"/>
      <c r="O41" s="1053"/>
      <c r="P41" s="1053"/>
      <c r="Q41" s="1053"/>
      <c r="R41" s="1053"/>
      <c r="S41" s="1053"/>
      <c r="T41" s="1049"/>
      <c r="U41" s="1052" t="str">
        <f t="shared" si="5"/>
        <v/>
      </c>
      <c r="V41" s="1052"/>
      <c r="W41" s="1053"/>
      <c r="X41" s="1053"/>
      <c r="Y41" s="1053"/>
      <c r="Z41" s="1053"/>
      <c r="AA41" s="1053"/>
      <c r="AB41" s="1053"/>
      <c r="AC41" s="1053"/>
      <c r="AD41" s="1053"/>
      <c r="AE41" s="1053"/>
      <c r="AF41" s="1053"/>
      <c r="AG41" s="1053"/>
      <c r="AH41" s="1053"/>
      <c r="AI41" s="1053"/>
      <c r="AJ41" s="1053"/>
      <c r="AK41" s="1053"/>
      <c r="AL41" s="1049"/>
      <c r="AM41" s="1052" t="str">
        <f t="shared" si="1"/>
        <v/>
      </c>
      <c r="AN41" s="1052"/>
      <c r="AO41" s="1053"/>
      <c r="AP41" s="1053"/>
      <c r="AQ41" s="1053"/>
      <c r="AR41" s="1053"/>
      <c r="AS41" s="1053"/>
      <c r="AT41" s="1053"/>
      <c r="AU41" s="1053"/>
      <c r="AV41" s="1053"/>
      <c r="AW41" s="1053"/>
      <c r="AX41" s="1053"/>
      <c r="AY41" s="1053"/>
      <c r="AZ41" s="1053"/>
      <c r="BA41" s="1053"/>
      <c r="BB41" s="1053"/>
      <c r="BC41" s="1053"/>
      <c r="BD41" s="1049"/>
      <c r="BE41" s="1052" t="str">
        <f t="shared" si="2"/>
        <v/>
      </c>
      <c r="BF41" s="1052"/>
      <c r="BG41" s="1053"/>
      <c r="BH41" s="1053"/>
      <c r="BI41" s="1053"/>
      <c r="BJ41" s="1053"/>
      <c r="BK41" s="1053"/>
      <c r="BL41" s="1053"/>
      <c r="BM41" s="1053"/>
      <c r="BN41" s="1053"/>
      <c r="BO41" s="1053"/>
      <c r="BP41" s="1053"/>
      <c r="BQ41" s="1053"/>
      <c r="BR41" s="1053"/>
      <c r="BS41" s="1053"/>
      <c r="BT41" s="1053"/>
      <c r="BU41" s="1053"/>
      <c r="BV41" s="1049"/>
      <c r="BW41" s="1052">
        <f t="shared" si="3"/>
        <v>14</v>
      </c>
      <c r="BX41" s="1052"/>
      <c r="BY41" s="1053" t="str">
        <f>IF(各会計、関係団体の財政状況及び健全化判断比率!B75="","",各会計、関係団体の財政状況及び健全化判断比率!B75)</f>
        <v>沖縄県町村交通災害共済組合</v>
      </c>
      <c r="BZ41" s="1053"/>
      <c r="CA41" s="1053"/>
      <c r="CB41" s="1053"/>
      <c r="CC41" s="1053"/>
      <c r="CD41" s="1053"/>
      <c r="CE41" s="1053"/>
      <c r="CF41" s="1053"/>
      <c r="CG41" s="1053"/>
      <c r="CH41" s="1053"/>
      <c r="CI41" s="1053"/>
      <c r="CJ41" s="1053"/>
      <c r="CK41" s="1053"/>
      <c r="CL41" s="1053"/>
      <c r="CM41" s="1053"/>
      <c r="CN41" s="1049"/>
      <c r="CO41" s="1052" t="str">
        <f t="shared" si="4"/>
        <v/>
      </c>
      <c r="CP41" s="1052"/>
      <c r="CQ41" s="1053" t="str">
        <f>IF(各会計、関係団体の財政状況及び健全化判断比率!BS14="","",各会計、関係団体の財政状況及び健全化判断比率!BS14)</f>
        <v/>
      </c>
      <c r="CR41" s="1053"/>
      <c r="CS41" s="1053"/>
      <c r="CT41" s="1053"/>
      <c r="CU41" s="1053"/>
      <c r="CV41" s="1053"/>
      <c r="CW41" s="1053"/>
      <c r="CX41" s="1053"/>
      <c r="CY41" s="1053"/>
      <c r="CZ41" s="1053"/>
      <c r="DA41" s="1053"/>
      <c r="DB41" s="1053"/>
      <c r="DC41" s="1053"/>
      <c r="DD41" s="1053"/>
      <c r="DE41" s="1053"/>
      <c r="DF41" s="1047"/>
      <c r="DG41" s="1255" t="str">
        <f>IF(各会計、関係団体の財政状況及び健全化判断比率!BR14="","",各会計、関係団体の財政状況及び健全化判断比率!BR14)</f>
        <v/>
      </c>
      <c r="DH41" s="1255"/>
      <c r="DI41" s="1155"/>
      <c r="DJ41" s="995"/>
      <c r="DK41" s="995"/>
      <c r="DL41" s="995"/>
      <c r="DM41" s="995"/>
      <c r="DN41" s="995"/>
      <c r="DO41" s="995"/>
    </row>
    <row r="42" ht="32.25" customHeight="1" spans="1:119">
      <c r="A42" s="995"/>
      <c r="B42" s="1048"/>
      <c r="C42" s="1052" t="str">
        <f t="shared" si="6"/>
        <v/>
      </c>
      <c r="D42" s="1052"/>
      <c r="E42" s="1053" t="str">
        <f>IF(各会計、関係団体の財政状況及び健全化判断比率!B15="","",各会計、関係団体の財政状況及び健全化判断比率!B15)</f>
        <v/>
      </c>
      <c r="F42" s="1053"/>
      <c r="G42" s="1053"/>
      <c r="H42" s="1053"/>
      <c r="I42" s="1053"/>
      <c r="J42" s="1053"/>
      <c r="K42" s="1053"/>
      <c r="L42" s="1053"/>
      <c r="M42" s="1053"/>
      <c r="N42" s="1053"/>
      <c r="O42" s="1053"/>
      <c r="P42" s="1053"/>
      <c r="Q42" s="1053"/>
      <c r="R42" s="1053"/>
      <c r="S42" s="1053"/>
      <c r="T42" s="1049"/>
      <c r="U42" s="1052" t="str">
        <f t="shared" si="5"/>
        <v/>
      </c>
      <c r="V42" s="1052"/>
      <c r="W42" s="1053"/>
      <c r="X42" s="1053"/>
      <c r="Y42" s="1053"/>
      <c r="Z42" s="1053"/>
      <c r="AA42" s="1053"/>
      <c r="AB42" s="1053"/>
      <c r="AC42" s="1053"/>
      <c r="AD42" s="1053"/>
      <c r="AE42" s="1053"/>
      <c r="AF42" s="1053"/>
      <c r="AG42" s="1053"/>
      <c r="AH42" s="1053"/>
      <c r="AI42" s="1053"/>
      <c r="AJ42" s="1053"/>
      <c r="AK42" s="1053"/>
      <c r="AL42" s="1049"/>
      <c r="AM42" s="1052" t="str">
        <f t="shared" si="1"/>
        <v/>
      </c>
      <c r="AN42" s="1052"/>
      <c r="AO42" s="1053"/>
      <c r="AP42" s="1053"/>
      <c r="AQ42" s="1053"/>
      <c r="AR42" s="1053"/>
      <c r="AS42" s="1053"/>
      <c r="AT42" s="1053"/>
      <c r="AU42" s="1053"/>
      <c r="AV42" s="1053"/>
      <c r="AW42" s="1053"/>
      <c r="AX42" s="1053"/>
      <c r="AY42" s="1053"/>
      <c r="AZ42" s="1053"/>
      <c r="BA42" s="1053"/>
      <c r="BB42" s="1053"/>
      <c r="BC42" s="1053"/>
      <c r="BD42" s="1049"/>
      <c r="BE42" s="1052" t="str">
        <f t="shared" si="2"/>
        <v/>
      </c>
      <c r="BF42" s="1052"/>
      <c r="BG42" s="1053"/>
      <c r="BH42" s="1053"/>
      <c r="BI42" s="1053"/>
      <c r="BJ42" s="1053"/>
      <c r="BK42" s="1053"/>
      <c r="BL42" s="1053"/>
      <c r="BM42" s="1053"/>
      <c r="BN42" s="1053"/>
      <c r="BO42" s="1053"/>
      <c r="BP42" s="1053"/>
      <c r="BQ42" s="1053"/>
      <c r="BR42" s="1053"/>
      <c r="BS42" s="1053"/>
      <c r="BT42" s="1053"/>
      <c r="BU42" s="1053"/>
      <c r="BV42" s="1049"/>
      <c r="BW42" s="1052">
        <f t="shared" si="3"/>
        <v>15</v>
      </c>
      <c r="BX42" s="1052"/>
      <c r="BY42" s="1053" t="str">
        <f>IF(各会計、関係団体の財政状況及び健全化判断比率!B76="","",各会計、関係団体の財政状況及び健全化判断比率!B76)</f>
        <v>中部広域市町村圏事務組合　一般会計</v>
      </c>
      <c r="BZ42" s="1053"/>
      <c r="CA42" s="1053"/>
      <c r="CB42" s="1053"/>
      <c r="CC42" s="1053"/>
      <c r="CD42" s="1053"/>
      <c r="CE42" s="1053"/>
      <c r="CF42" s="1053"/>
      <c r="CG42" s="1053"/>
      <c r="CH42" s="1053"/>
      <c r="CI42" s="1053"/>
      <c r="CJ42" s="1053"/>
      <c r="CK42" s="1053"/>
      <c r="CL42" s="1053"/>
      <c r="CM42" s="1053"/>
      <c r="CN42" s="1049"/>
      <c r="CO42" s="1052" t="str">
        <f t="shared" si="4"/>
        <v/>
      </c>
      <c r="CP42" s="1052"/>
      <c r="CQ42" s="1053" t="str">
        <f>IF(各会計、関係団体の財政状況及び健全化判断比率!BS15="","",各会計、関係団体の財政状況及び健全化判断比率!BS15)</f>
        <v/>
      </c>
      <c r="CR42" s="1053"/>
      <c r="CS42" s="1053"/>
      <c r="CT42" s="1053"/>
      <c r="CU42" s="1053"/>
      <c r="CV42" s="1053"/>
      <c r="CW42" s="1053"/>
      <c r="CX42" s="1053"/>
      <c r="CY42" s="1053"/>
      <c r="CZ42" s="1053"/>
      <c r="DA42" s="1053"/>
      <c r="DB42" s="1053"/>
      <c r="DC42" s="1053"/>
      <c r="DD42" s="1053"/>
      <c r="DE42" s="1053"/>
      <c r="DF42" s="1047"/>
      <c r="DG42" s="1255" t="str">
        <f>IF(各会計、関係団体の財政状況及び健全化判断比率!BR15="","",各会計、関係団体の財政状況及び健全化判断比率!BR15)</f>
        <v/>
      </c>
      <c r="DH42" s="1255"/>
      <c r="DI42" s="1155"/>
      <c r="DJ42" s="995"/>
      <c r="DK42" s="995"/>
      <c r="DL42" s="995"/>
      <c r="DM42" s="995"/>
      <c r="DN42" s="995"/>
      <c r="DO42" s="995"/>
    </row>
    <row r="43" ht="32.25" customHeight="1" spans="1:119">
      <c r="A43" s="995"/>
      <c r="B43" s="1048"/>
      <c r="C43" s="1052" t="str">
        <f t="shared" si="6"/>
        <v/>
      </c>
      <c r="D43" s="1052"/>
      <c r="E43" s="1053" t="str">
        <f>IF(各会計、関係団体の財政状況及び健全化判断比率!B16="","",各会計、関係団体の財政状況及び健全化判断比率!B16)</f>
        <v/>
      </c>
      <c r="F43" s="1053"/>
      <c r="G43" s="1053"/>
      <c r="H43" s="1053"/>
      <c r="I43" s="1053"/>
      <c r="J43" s="1053"/>
      <c r="K43" s="1053"/>
      <c r="L43" s="1053"/>
      <c r="M43" s="1053"/>
      <c r="N43" s="1053"/>
      <c r="O43" s="1053"/>
      <c r="P43" s="1053"/>
      <c r="Q43" s="1053"/>
      <c r="R43" s="1053"/>
      <c r="S43" s="1053"/>
      <c r="T43" s="1049"/>
      <c r="U43" s="1052" t="str">
        <f t="shared" si="5"/>
        <v/>
      </c>
      <c r="V43" s="1052"/>
      <c r="W43" s="1053"/>
      <c r="X43" s="1053"/>
      <c r="Y43" s="1053"/>
      <c r="Z43" s="1053"/>
      <c r="AA43" s="1053"/>
      <c r="AB43" s="1053"/>
      <c r="AC43" s="1053"/>
      <c r="AD43" s="1053"/>
      <c r="AE43" s="1053"/>
      <c r="AF43" s="1053"/>
      <c r="AG43" s="1053"/>
      <c r="AH43" s="1053"/>
      <c r="AI43" s="1053"/>
      <c r="AJ43" s="1053"/>
      <c r="AK43" s="1053"/>
      <c r="AL43" s="1049"/>
      <c r="AM43" s="1052" t="str">
        <f t="shared" si="1"/>
        <v/>
      </c>
      <c r="AN43" s="1052"/>
      <c r="AO43" s="1053"/>
      <c r="AP43" s="1053"/>
      <c r="AQ43" s="1053"/>
      <c r="AR43" s="1053"/>
      <c r="AS43" s="1053"/>
      <c r="AT43" s="1053"/>
      <c r="AU43" s="1053"/>
      <c r="AV43" s="1053"/>
      <c r="AW43" s="1053"/>
      <c r="AX43" s="1053"/>
      <c r="AY43" s="1053"/>
      <c r="AZ43" s="1053"/>
      <c r="BA43" s="1053"/>
      <c r="BB43" s="1053"/>
      <c r="BC43" s="1053"/>
      <c r="BD43" s="1049"/>
      <c r="BE43" s="1052" t="str">
        <f t="shared" si="2"/>
        <v/>
      </c>
      <c r="BF43" s="1052"/>
      <c r="BG43" s="1053"/>
      <c r="BH43" s="1053"/>
      <c r="BI43" s="1053"/>
      <c r="BJ43" s="1053"/>
      <c r="BK43" s="1053"/>
      <c r="BL43" s="1053"/>
      <c r="BM43" s="1053"/>
      <c r="BN43" s="1053"/>
      <c r="BO43" s="1053"/>
      <c r="BP43" s="1053"/>
      <c r="BQ43" s="1053"/>
      <c r="BR43" s="1053"/>
      <c r="BS43" s="1053"/>
      <c r="BT43" s="1053"/>
      <c r="BU43" s="1053"/>
      <c r="BV43" s="1049"/>
      <c r="BW43" s="1052">
        <f t="shared" si="3"/>
        <v>16</v>
      </c>
      <c r="BX43" s="1052"/>
      <c r="BY43" s="1053" t="str">
        <f>IF(各会計、関係団体の財政状況及び健全化判断比率!B77="","",各会計、関係団体の財政状況及び健全化判断比率!B77)</f>
        <v>中部広域市町村圏事務組合　特別会計</v>
      </c>
      <c r="BZ43" s="1053"/>
      <c r="CA43" s="1053"/>
      <c r="CB43" s="1053"/>
      <c r="CC43" s="1053"/>
      <c r="CD43" s="1053"/>
      <c r="CE43" s="1053"/>
      <c r="CF43" s="1053"/>
      <c r="CG43" s="1053"/>
      <c r="CH43" s="1053"/>
      <c r="CI43" s="1053"/>
      <c r="CJ43" s="1053"/>
      <c r="CK43" s="1053"/>
      <c r="CL43" s="1053"/>
      <c r="CM43" s="1053"/>
      <c r="CN43" s="1049"/>
      <c r="CO43" s="1052" t="str">
        <f t="shared" si="4"/>
        <v/>
      </c>
      <c r="CP43" s="1052"/>
      <c r="CQ43" s="1053" t="str">
        <f>IF(各会計、関係団体の財政状況及び健全化判断比率!BS16="","",各会計、関係団体の財政状況及び健全化判断比率!BS16)</f>
        <v/>
      </c>
      <c r="CR43" s="1053"/>
      <c r="CS43" s="1053"/>
      <c r="CT43" s="1053"/>
      <c r="CU43" s="1053"/>
      <c r="CV43" s="1053"/>
      <c r="CW43" s="1053"/>
      <c r="CX43" s="1053"/>
      <c r="CY43" s="1053"/>
      <c r="CZ43" s="1053"/>
      <c r="DA43" s="1053"/>
      <c r="DB43" s="1053"/>
      <c r="DC43" s="1053"/>
      <c r="DD43" s="1053"/>
      <c r="DE43" s="1053"/>
      <c r="DF43" s="1047"/>
      <c r="DG43" s="1255" t="str">
        <f>IF(各会計、関係団体の財政状況及び健全化判断比率!BR16="","",各会計、関係団体の財政状況及び健全化判断比率!BR16)</f>
        <v/>
      </c>
      <c r="DH43" s="1255"/>
      <c r="DI43" s="1155"/>
      <c r="DJ43" s="995"/>
      <c r="DK43" s="995"/>
      <c r="DL43" s="995"/>
      <c r="DM43" s="995"/>
      <c r="DN43" s="995"/>
      <c r="DO43" s="995"/>
    </row>
    <row r="44" ht="13.5" customHeight="1" spans="1:119">
      <c r="A44" s="995"/>
      <c r="B44" s="1054"/>
      <c r="C44" s="1055"/>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5"/>
      <c r="AA44" s="1055"/>
      <c r="AB44" s="1055"/>
      <c r="AC44" s="1055"/>
      <c r="AD44" s="1055"/>
      <c r="AE44" s="1055"/>
      <c r="AF44" s="1055"/>
      <c r="AG44" s="1055"/>
      <c r="AH44" s="1055"/>
      <c r="AI44" s="1055"/>
      <c r="AJ44" s="1055"/>
      <c r="AK44" s="1055"/>
      <c r="AL44" s="1055"/>
      <c r="AM44" s="1055"/>
      <c r="AN44" s="1055"/>
      <c r="AO44" s="1055"/>
      <c r="AP44" s="1055"/>
      <c r="AQ44" s="1055"/>
      <c r="AR44" s="1055"/>
      <c r="AS44" s="1055"/>
      <c r="AT44" s="1055"/>
      <c r="AU44" s="1055"/>
      <c r="AV44" s="1055"/>
      <c r="AW44" s="1055"/>
      <c r="AX44" s="1055"/>
      <c r="AY44" s="1055"/>
      <c r="AZ44" s="1055"/>
      <c r="BA44" s="1055"/>
      <c r="BB44" s="1055"/>
      <c r="BC44" s="1055"/>
      <c r="BD44" s="1055"/>
      <c r="BE44" s="1055"/>
      <c r="BF44" s="1055"/>
      <c r="BG44" s="1055"/>
      <c r="BH44" s="1055"/>
      <c r="BI44" s="1055"/>
      <c r="BJ44" s="1055"/>
      <c r="BK44" s="1055"/>
      <c r="BL44" s="1055"/>
      <c r="BM44" s="1055"/>
      <c r="BN44" s="1055"/>
      <c r="BO44" s="1055"/>
      <c r="BP44" s="1055"/>
      <c r="BQ44" s="1055"/>
      <c r="BR44" s="1055"/>
      <c r="BS44" s="1055"/>
      <c r="BT44" s="1055"/>
      <c r="BU44" s="1055"/>
      <c r="BV44" s="1055"/>
      <c r="BW44" s="1055"/>
      <c r="BX44" s="1055"/>
      <c r="BY44" s="1055"/>
      <c r="BZ44" s="1055"/>
      <c r="CA44" s="1055"/>
      <c r="CB44" s="1055"/>
      <c r="CC44" s="1055"/>
      <c r="CD44" s="1055"/>
      <c r="CE44" s="1055"/>
      <c r="CF44" s="1055"/>
      <c r="CG44" s="1055"/>
      <c r="CH44" s="1055"/>
      <c r="CI44" s="1055"/>
      <c r="CJ44" s="1055"/>
      <c r="CK44" s="1055"/>
      <c r="CL44" s="1055"/>
      <c r="CM44" s="1055"/>
      <c r="CN44" s="1055"/>
      <c r="CO44" s="1055"/>
      <c r="CP44" s="1055"/>
      <c r="CQ44" s="1055"/>
      <c r="CR44" s="1055"/>
      <c r="CS44" s="1055"/>
      <c r="CT44" s="1055"/>
      <c r="CU44" s="1055"/>
      <c r="CV44" s="1055"/>
      <c r="CW44" s="1055"/>
      <c r="CX44" s="1055"/>
      <c r="CY44" s="1055"/>
      <c r="CZ44" s="1055"/>
      <c r="DA44" s="1055"/>
      <c r="DB44" s="1055"/>
      <c r="DC44" s="1055"/>
      <c r="DD44" s="1055"/>
      <c r="DE44" s="1055"/>
      <c r="DF44" s="1055"/>
      <c r="DG44" s="1055"/>
      <c r="DH44" s="1055"/>
      <c r="DI44" s="1257"/>
      <c r="DJ44" s="995"/>
      <c r="DK44" s="995"/>
      <c r="DL44" s="995"/>
      <c r="DM44" s="995"/>
      <c r="DN44" s="995"/>
      <c r="DO44" s="995"/>
    </row>
    <row r="45" spans="1:119">
      <c r="A45" s="995"/>
      <c r="B45" s="995"/>
      <c r="C45" s="995"/>
      <c r="D45" s="995"/>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B45" s="995"/>
      <c r="AC45" s="995"/>
      <c r="AD45" s="995"/>
      <c r="AE45" s="995"/>
      <c r="AF45" s="995"/>
      <c r="AG45" s="995"/>
      <c r="AH45" s="995"/>
      <c r="AI45" s="995"/>
      <c r="AJ45" s="995"/>
      <c r="AK45" s="995"/>
      <c r="AL45" s="995"/>
      <c r="AM45" s="995"/>
      <c r="AN45" s="995"/>
      <c r="AO45" s="995"/>
      <c r="AP45" s="995"/>
      <c r="AQ45" s="995"/>
      <c r="AR45" s="995"/>
      <c r="AS45" s="995"/>
      <c r="AT45" s="995"/>
      <c r="AU45" s="995"/>
      <c r="AV45" s="995"/>
      <c r="AW45" s="995"/>
      <c r="AX45" s="995"/>
      <c r="AY45" s="995"/>
      <c r="AZ45" s="995"/>
      <c r="BA45" s="995"/>
      <c r="BB45" s="995"/>
      <c r="BC45" s="995"/>
      <c r="BD45" s="995"/>
      <c r="BE45" s="995"/>
      <c r="BF45" s="995"/>
      <c r="BG45" s="995"/>
      <c r="BH45" s="995"/>
      <c r="BI45" s="995"/>
      <c r="BJ45" s="995"/>
      <c r="BK45" s="995"/>
      <c r="BL45" s="995"/>
      <c r="BM45" s="995"/>
      <c r="BN45" s="995"/>
      <c r="BO45" s="995"/>
      <c r="BP45" s="995"/>
      <c r="BQ45" s="995"/>
      <c r="BR45" s="995"/>
      <c r="BS45" s="995"/>
      <c r="BT45" s="995"/>
      <c r="BU45" s="995"/>
      <c r="BV45" s="995"/>
      <c r="BW45" s="995"/>
      <c r="BX45" s="995"/>
      <c r="BY45" s="995"/>
      <c r="BZ45" s="995"/>
      <c r="CA45" s="995"/>
      <c r="CB45" s="995"/>
      <c r="CC45" s="995"/>
      <c r="CD45" s="995"/>
      <c r="CE45" s="995"/>
      <c r="CF45" s="995"/>
      <c r="CG45" s="995"/>
      <c r="CH45" s="995"/>
      <c r="CI45" s="995"/>
      <c r="CJ45" s="995"/>
      <c r="CK45" s="995"/>
      <c r="CL45" s="995"/>
      <c r="CM45" s="995"/>
      <c r="CN45" s="995"/>
      <c r="CO45" s="995"/>
      <c r="CP45" s="995"/>
      <c r="CQ45" s="995"/>
      <c r="CR45" s="995"/>
      <c r="CS45" s="995"/>
      <c r="CT45" s="995"/>
      <c r="CU45" s="995"/>
      <c r="CV45" s="995"/>
      <c r="CW45" s="995"/>
      <c r="CX45" s="995"/>
      <c r="CY45" s="995"/>
      <c r="CZ45" s="995"/>
      <c r="DA45" s="995"/>
      <c r="DB45" s="995"/>
      <c r="DC45" s="995"/>
      <c r="DD45" s="995"/>
      <c r="DE45" s="995"/>
      <c r="DF45" s="995"/>
      <c r="DG45" s="995"/>
      <c r="DH45" s="995"/>
      <c r="DI45" s="995"/>
      <c r="DJ45" s="995"/>
      <c r="DK45" s="995"/>
      <c r="DL45" s="995"/>
      <c r="DM45" s="995"/>
      <c r="DN45" s="995"/>
      <c r="DO45" s="995"/>
    </row>
    <row r="46" spans="2:113">
      <c r="B46" s="995" t="s">
        <v>117</v>
      </c>
      <c r="C46" s="995"/>
      <c r="D46" s="995"/>
      <c r="E46" s="995" t="s">
        <v>118</v>
      </c>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c r="AE46" s="995"/>
      <c r="AF46" s="995"/>
      <c r="AG46" s="995"/>
      <c r="AH46" s="995"/>
      <c r="AI46" s="995"/>
      <c r="AJ46" s="995"/>
      <c r="AK46" s="995"/>
      <c r="AL46" s="995"/>
      <c r="AM46" s="995"/>
      <c r="AN46" s="995"/>
      <c r="AO46" s="995"/>
      <c r="AP46" s="995"/>
      <c r="AQ46" s="995"/>
      <c r="AR46" s="995"/>
      <c r="AS46" s="995"/>
      <c r="AT46" s="995"/>
      <c r="AU46" s="995"/>
      <c r="AV46" s="995"/>
      <c r="AW46" s="995"/>
      <c r="AX46" s="995"/>
      <c r="AY46" s="995"/>
      <c r="AZ46" s="995"/>
      <c r="BA46" s="995"/>
      <c r="BB46" s="995"/>
      <c r="BC46" s="995"/>
      <c r="BD46" s="995"/>
      <c r="BE46" s="995"/>
      <c r="BF46" s="995"/>
      <c r="BG46" s="995"/>
      <c r="BH46" s="995"/>
      <c r="BI46" s="995"/>
      <c r="BJ46" s="995"/>
      <c r="BK46" s="995"/>
      <c r="BL46" s="995"/>
      <c r="BM46" s="995"/>
      <c r="BN46" s="995"/>
      <c r="BO46" s="995"/>
      <c r="BP46" s="995"/>
      <c r="BQ46" s="995"/>
      <c r="BR46" s="995"/>
      <c r="BS46" s="995"/>
      <c r="BT46" s="995"/>
      <c r="BU46" s="995"/>
      <c r="BV46" s="995"/>
      <c r="BW46" s="995"/>
      <c r="BX46" s="995"/>
      <c r="BY46" s="995"/>
      <c r="BZ46" s="995"/>
      <c r="CA46" s="995"/>
      <c r="CB46" s="995"/>
      <c r="CC46" s="995"/>
      <c r="CD46" s="995"/>
      <c r="CE46" s="995"/>
      <c r="CF46" s="995"/>
      <c r="CG46" s="995"/>
      <c r="CH46" s="995"/>
      <c r="CI46" s="995"/>
      <c r="CJ46" s="995"/>
      <c r="CK46" s="995"/>
      <c r="CL46" s="995"/>
      <c r="CM46" s="995"/>
      <c r="CN46" s="995"/>
      <c r="CO46" s="995"/>
      <c r="CP46" s="995"/>
      <c r="CQ46" s="995"/>
      <c r="CR46" s="995"/>
      <c r="CS46" s="995"/>
      <c r="CT46" s="995"/>
      <c r="CU46" s="995"/>
      <c r="CV46" s="995"/>
      <c r="CW46" s="995"/>
      <c r="CX46" s="995"/>
      <c r="CY46" s="995"/>
      <c r="CZ46" s="995"/>
      <c r="DA46" s="995"/>
      <c r="DB46" s="995"/>
      <c r="DC46" s="995"/>
      <c r="DD46" s="995"/>
      <c r="DE46" s="995"/>
      <c r="DF46" s="995"/>
      <c r="DG46" s="995"/>
      <c r="DH46" s="995"/>
      <c r="DI46" s="995"/>
    </row>
    <row r="47" spans="2:113">
      <c r="B47" s="995"/>
      <c r="C47" s="995"/>
      <c r="D47" s="995"/>
      <c r="E47" s="995" t="s">
        <v>119</v>
      </c>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I47" s="995"/>
      <c r="AJ47" s="995"/>
      <c r="AK47" s="995"/>
      <c r="AL47" s="995"/>
      <c r="AM47" s="995"/>
      <c r="AN47" s="995"/>
      <c r="AO47" s="995"/>
      <c r="AP47" s="995"/>
      <c r="AQ47" s="995"/>
      <c r="AR47" s="995"/>
      <c r="AS47" s="995"/>
      <c r="AT47" s="995"/>
      <c r="AU47" s="995"/>
      <c r="AV47" s="995"/>
      <c r="AW47" s="995"/>
      <c r="AX47" s="995"/>
      <c r="AY47" s="995"/>
      <c r="AZ47" s="995"/>
      <c r="BA47" s="995"/>
      <c r="BB47" s="995"/>
      <c r="BC47" s="995"/>
      <c r="BD47" s="995"/>
      <c r="BE47" s="995"/>
      <c r="BF47" s="995"/>
      <c r="BG47" s="995"/>
      <c r="BH47" s="995"/>
      <c r="BI47" s="995"/>
      <c r="BJ47" s="995"/>
      <c r="BK47" s="995"/>
      <c r="BL47" s="995"/>
      <c r="BM47" s="995"/>
      <c r="BN47" s="995"/>
      <c r="BO47" s="995"/>
      <c r="BP47" s="995"/>
      <c r="BQ47" s="995"/>
      <c r="BR47" s="995"/>
      <c r="BS47" s="995"/>
      <c r="BT47" s="995"/>
      <c r="BU47" s="995"/>
      <c r="BV47" s="995"/>
      <c r="BW47" s="995"/>
      <c r="BX47" s="995"/>
      <c r="BY47" s="995"/>
      <c r="BZ47" s="995"/>
      <c r="CA47" s="995"/>
      <c r="CB47" s="995"/>
      <c r="CC47" s="995"/>
      <c r="CD47" s="995"/>
      <c r="CE47" s="995"/>
      <c r="CF47" s="995"/>
      <c r="CG47" s="995"/>
      <c r="CH47" s="995"/>
      <c r="CI47" s="995"/>
      <c r="CJ47" s="995"/>
      <c r="CK47" s="995"/>
      <c r="CL47" s="995"/>
      <c r="CM47" s="995"/>
      <c r="CN47" s="995"/>
      <c r="CO47" s="995"/>
      <c r="CP47" s="995"/>
      <c r="CQ47" s="995"/>
      <c r="CR47" s="995"/>
      <c r="CS47" s="995"/>
      <c r="CT47" s="995"/>
      <c r="CU47" s="995"/>
      <c r="CV47" s="995"/>
      <c r="CW47" s="995"/>
      <c r="CX47" s="995"/>
      <c r="CY47" s="995"/>
      <c r="CZ47" s="995"/>
      <c r="DA47" s="995"/>
      <c r="DB47" s="995"/>
      <c r="DC47" s="995"/>
      <c r="DD47" s="995"/>
      <c r="DE47" s="995"/>
      <c r="DF47" s="995"/>
      <c r="DG47" s="995"/>
      <c r="DH47" s="995"/>
      <c r="DI47" s="995"/>
    </row>
    <row r="48" spans="2:113">
      <c r="B48" s="995"/>
      <c r="C48" s="995"/>
      <c r="D48" s="995"/>
      <c r="E48" s="995" t="s">
        <v>120</v>
      </c>
      <c r="F48" s="995"/>
      <c r="G48" s="995"/>
      <c r="H48" s="995"/>
      <c r="I48" s="995"/>
      <c r="J48" s="995"/>
      <c r="K48" s="995"/>
      <c r="L48" s="995"/>
      <c r="M48" s="995"/>
      <c r="N48" s="995"/>
      <c r="O48" s="995"/>
      <c r="P48" s="995"/>
      <c r="Q48" s="995"/>
      <c r="R48" s="995"/>
      <c r="S48" s="995"/>
      <c r="T48" s="995"/>
      <c r="U48" s="995"/>
      <c r="V48" s="995"/>
      <c r="W48" s="995"/>
      <c r="X48" s="995"/>
      <c r="Y48" s="995"/>
      <c r="Z48" s="995"/>
      <c r="AA48" s="995"/>
      <c r="AB48" s="995"/>
      <c r="AC48" s="995"/>
      <c r="AD48" s="995"/>
      <c r="AE48" s="995"/>
      <c r="AF48" s="995"/>
      <c r="AG48" s="995"/>
      <c r="AH48" s="995"/>
      <c r="AI48" s="995"/>
      <c r="AJ48" s="995"/>
      <c r="AK48" s="995"/>
      <c r="AL48" s="995"/>
      <c r="AM48" s="995"/>
      <c r="AN48" s="995"/>
      <c r="AO48" s="995"/>
      <c r="AP48" s="995"/>
      <c r="AQ48" s="995"/>
      <c r="AR48" s="995"/>
      <c r="AS48" s="995"/>
      <c r="AT48" s="995"/>
      <c r="AU48" s="995"/>
      <c r="AV48" s="995"/>
      <c r="AW48" s="995"/>
      <c r="AX48" s="995"/>
      <c r="AY48" s="995"/>
      <c r="AZ48" s="995"/>
      <c r="BA48" s="995"/>
      <c r="BB48" s="995"/>
      <c r="BC48" s="995"/>
      <c r="BD48" s="995"/>
      <c r="BE48" s="995"/>
      <c r="BF48" s="995"/>
      <c r="BG48" s="995"/>
      <c r="BH48" s="995"/>
      <c r="BI48" s="995"/>
      <c r="BJ48" s="995"/>
      <c r="BK48" s="995"/>
      <c r="BL48" s="995"/>
      <c r="BM48" s="995"/>
      <c r="BN48" s="995"/>
      <c r="BO48" s="995"/>
      <c r="BP48" s="995"/>
      <c r="BQ48" s="995"/>
      <c r="BR48" s="995"/>
      <c r="BS48" s="995"/>
      <c r="BT48" s="995"/>
      <c r="BU48" s="995"/>
      <c r="BV48" s="995"/>
      <c r="BW48" s="995"/>
      <c r="BX48" s="995"/>
      <c r="BY48" s="995"/>
      <c r="BZ48" s="995"/>
      <c r="CA48" s="995"/>
      <c r="CB48" s="995"/>
      <c r="CC48" s="995"/>
      <c r="CD48" s="995"/>
      <c r="CE48" s="995"/>
      <c r="CF48" s="995"/>
      <c r="CG48" s="995"/>
      <c r="CH48" s="995"/>
      <c r="CI48" s="995"/>
      <c r="CJ48" s="995"/>
      <c r="CK48" s="995"/>
      <c r="CL48" s="995"/>
      <c r="CM48" s="995"/>
      <c r="CN48" s="995"/>
      <c r="CO48" s="995"/>
      <c r="CP48" s="995"/>
      <c r="CQ48" s="995"/>
      <c r="CR48" s="995"/>
      <c r="CS48" s="995"/>
      <c r="CT48" s="995"/>
      <c r="CU48" s="995"/>
      <c r="CV48" s="995"/>
      <c r="CW48" s="995"/>
      <c r="CX48" s="995"/>
      <c r="CY48" s="995"/>
      <c r="CZ48" s="995"/>
      <c r="DA48" s="995"/>
      <c r="DB48" s="995"/>
      <c r="DC48" s="995"/>
      <c r="DD48" s="995"/>
      <c r="DE48" s="995"/>
      <c r="DF48" s="995"/>
      <c r="DG48" s="995"/>
      <c r="DH48" s="995"/>
      <c r="DI48" s="995"/>
    </row>
    <row r="49" spans="5:5">
      <c r="E49" s="1056" t="s">
        <v>121</v>
      </c>
    </row>
    <row r="50" spans="5:5">
      <c r="E50" s="996" t="s">
        <v>122</v>
      </c>
    </row>
    <row r="51" spans="5:5">
      <c r="E51" s="996" t="s">
        <v>123</v>
      </c>
    </row>
    <row r="52" spans="5:5">
      <c r="E52" s="996" t="s">
        <v>124</v>
      </c>
    </row>
    <row r="53"/>
    <row r="54"/>
    <row r="55"/>
    <row r="56"/>
  </sheetData>
  <sheetProtection algorithmName="SHA-512" hashValue="edM+NAPoh7tcZ/CB0dMfZxi9zx+4z1k8M6dxs6R9yiFR4Pp747YL8syeKnD4Nr2ycKEog/SfsDuwv5xy8MCsgw==" saltValue="Zni1zLqsFU4JSzZYk9Bji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CT28:DA29"/>
    <mergeCell ref="DB28:DI29"/>
    <mergeCell ref="AY28:BB30"/>
    <mergeCell ref="CE28:CS29"/>
    <mergeCell ref="CT26:DA27"/>
    <mergeCell ref="DB26:DI27"/>
    <mergeCell ref="CE26:CS27"/>
    <mergeCell ref="CT24:DA25"/>
    <mergeCell ref="DB24:DI25"/>
    <mergeCell ref="CE24:CS25"/>
    <mergeCell ref="CE22:CS23"/>
    <mergeCell ref="Z22:AG23"/>
    <mergeCell ref="CT22:DA23"/>
    <mergeCell ref="DB22:DI23"/>
    <mergeCell ref="AH22:AL23"/>
    <mergeCell ref="AM22:AR23"/>
    <mergeCell ref="AS22:AX23"/>
    <mergeCell ref="B22:D30"/>
    <mergeCell ref="E22:K23"/>
    <mergeCell ref="L22:P23"/>
    <mergeCell ref="Q22:V23"/>
    <mergeCell ref="W22:Y29"/>
    <mergeCell ref="CE20:CS21"/>
    <mergeCell ref="CT20:DA21"/>
    <mergeCell ref="DB20:DI21"/>
    <mergeCell ref="W19:AB20"/>
    <mergeCell ref="CT16:DA17"/>
    <mergeCell ref="DB16:DI17"/>
    <mergeCell ref="W17:AB18"/>
    <mergeCell ref="CE16:CS17"/>
    <mergeCell ref="CE18:CS19"/>
    <mergeCell ref="CT18:DA19"/>
    <mergeCell ref="DB18:DI19"/>
    <mergeCell ref="W15:AB16"/>
    <mergeCell ref="B12:K17"/>
    <mergeCell ref="W13:AB14"/>
    <mergeCell ref="B9:K11"/>
    <mergeCell ref="W9:AL11"/>
    <mergeCell ref="B6:K8"/>
    <mergeCell ref="L6:V8"/>
    <mergeCell ref="W6:AB8"/>
    <mergeCell ref="AC6:AL8"/>
    <mergeCell ref="B3:K5"/>
    <mergeCell ref="L3:V5"/>
    <mergeCell ref="W3:AB5"/>
    <mergeCell ref="AC3:AL5"/>
    <mergeCell ref="AM3:AX4"/>
  </mergeCells>
  <printOptions horizontalCentered="1"/>
  <pageMargins left="0" right="0" top="0.393055555555556" bottom="0.393055555555556" header="0.196527777777778" footer="0.196527777777778"/>
  <pageSetup paperSize="9" scale="56"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P45"/>
  <sheetViews>
    <sheetView showGridLines="0" zoomScale="70" zoomScaleNormal="70" topLeftCell="F19" workbookViewId="0">
      <selection activeCell="J43" sqref="J43"/>
    </sheetView>
  </sheetViews>
  <sheetFormatPr defaultColWidth="0" defaultRowHeight="12.95" customHeight="1" zeroHeight="1"/>
  <cols>
    <col min="1" max="1" width="6.625" style="200" customWidth="1"/>
    <col min="2" max="2" width="11" style="200" customWidth="1"/>
    <col min="3" max="3" width="17" style="200" customWidth="1"/>
    <col min="4" max="5" width="16.625" style="200" customWidth="1"/>
    <col min="6" max="15" width="15" style="200" customWidth="1"/>
    <col min="16" max="16" width="24" style="200" customWidth="1"/>
    <col min="17" max="16384" width="0" style="200" hidden="1"/>
  </cols>
  <sheetData>
    <row r="1" ht="16.5" customHeight="1" spans="1:16">
      <c r="A1" s="201"/>
      <c r="B1" s="201"/>
      <c r="C1" s="201"/>
      <c r="D1" s="201"/>
      <c r="E1" s="201"/>
      <c r="F1" s="201"/>
      <c r="G1" s="201"/>
      <c r="H1" s="201"/>
      <c r="I1" s="201"/>
      <c r="J1" s="201"/>
      <c r="K1" s="201"/>
      <c r="L1" s="201"/>
      <c r="M1" s="201"/>
      <c r="N1" s="201"/>
      <c r="O1" s="201"/>
      <c r="P1" s="201"/>
    </row>
    <row r="2" ht="16.5" customHeight="1" spans="1:16">
      <c r="A2" s="201"/>
      <c r="B2" s="201"/>
      <c r="C2" s="201"/>
      <c r="D2" s="201"/>
      <c r="E2" s="201"/>
      <c r="F2" s="201"/>
      <c r="G2" s="201"/>
      <c r="H2" s="201"/>
      <c r="I2" s="201"/>
      <c r="J2" s="201"/>
      <c r="K2" s="201"/>
      <c r="L2" s="201"/>
      <c r="M2" s="201"/>
      <c r="N2" s="201"/>
      <c r="O2" s="201"/>
      <c r="P2" s="201"/>
    </row>
    <row r="3" ht="16.5" customHeight="1" spans="1:16">
      <c r="A3" s="201"/>
      <c r="B3" s="201"/>
      <c r="C3" s="201"/>
      <c r="D3" s="201"/>
      <c r="E3" s="201"/>
      <c r="F3" s="201"/>
      <c r="G3" s="201"/>
      <c r="H3" s="201"/>
      <c r="I3" s="201"/>
      <c r="J3" s="201"/>
      <c r="K3" s="201"/>
      <c r="L3" s="201"/>
      <c r="M3" s="201"/>
      <c r="N3" s="201"/>
      <c r="O3" s="201"/>
      <c r="P3" s="201"/>
    </row>
    <row r="4" ht="16.5" customHeight="1" spans="1:16">
      <c r="A4" s="201"/>
      <c r="B4" s="201"/>
      <c r="C4" s="201"/>
      <c r="D4" s="201"/>
      <c r="E4" s="201"/>
      <c r="F4" s="201"/>
      <c r="G4" s="201"/>
      <c r="H4" s="201"/>
      <c r="I4" s="201"/>
      <c r="J4" s="201"/>
      <c r="K4" s="201"/>
      <c r="L4" s="201"/>
      <c r="M4" s="201"/>
      <c r="N4" s="201"/>
      <c r="O4" s="201"/>
      <c r="P4" s="201"/>
    </row>
    <row r="5" ht="16.5" customHeight="1" spans="1:16">
      <c r="A5" s="201"/>
      <c r="B5" s="201"/>
      <c r="C5" s="201"/>
      <c r="D5" s="201"/>
      <c r="E5" s="201"/>
      <c r="F5" s="201"/>
      <c r="G5" s="201"/>
      <c r="H5" s="201"/>
      <c r="I5" s="201"/>
      <c r="J5" s="201"/>
      <c r="K5" s="201"/>
      <c r="L5" s="201"/>
      <c r="M5" s="201"/>
      <c r="N5" s="201"/>
      <c r="O5" s="201"/>
      <c r="P5" s="201"/>
    </row>
    <row r="6" ht="16.5" customHeight="1" spans="1:16">
      <c r="A6" s="201"/>
      <c r="B6" s="201"/>
      <c r="C6" s="201"/>
      <c r="D6" s="201"/>
      <c r="E6" s="201"/>
      <c r="F6" s="201"/>
      <c r="G6" s="201"/>
      <c r="H6" s="201"/>
      <c r="I6" s="201"/>
      <c r="J6" s="201"/>
      <c r="K6" s="201"/>
      <c r="L6" s="201"/>
      <c r="M6" s="201"/>
      <c r="N6" s="201"/>
      <c r="O6" s="201"/>
      <c r="P6" s="201"/>
    </row>
    <row r="7" ht="16.5" customHeight="1" spans="1:16">
      <c r="A7" s="201"/>
      <c r="B7" s="201"/>
      <c r="C7" s="201"/>
      <c r="D7" s="201"/>
      <c r="E7" s="201"/>
      <c r="F7" s="201"/>
      <c r="G7" s="201"/>
      <c r="H7" s="201"/>
      <c r="I7" s="201"/>
      <c r="J7" s="201"/>
      <c r="K7" s="201"/>
      <c r="L7" s="201"/>
      <c r="M7" s="201"/>
      <c r="N7" s="201"/>
      <c r="O7" s="201"/>
      <c r="P7" s="201"/>
    </row>
    <row r="8" ht="16.5" customHeight="1" spans="1:16">
      <c r="A8" s="201"/>
      <c r="B8" s="201"/>
      <c r="C8" s="201"/>
      <c r="D8" s="201"/>
      <c r="E8" s="201"/>
      <c r="F8" s="201"/>
      <c r="G8" s="201"/>
      <c r="H8" s="201"/>
      <c r="I8" s="201"/>
      <c r="J8" s="201"/>
      <c r="K8" s="201"/>
      <c r="L8" s="201"/>
      <c r="M8" s="201"/>
      <c r="N8" s="201"/>
      <c r="O8" s="201"/>
      <c r="P8" s="201"/>
    </row>
    <row r="9" ht="16.5" customHeight="1" spans="1:16">
      <c r="A9" s="201"/>
      <c r="B9" s="201"/>
      <c r="C9" s="201"/>
      <c r="D9" s="201"/>
      <c r="E9" s="201"/>
      <c r="F9" s="201"/>
      <c r="G9" s="201"/>
      <c r="H9" s="201"/>
      <c r="I9" s="201"/>
      <c r="J9" s="201"/>
      <c r="K9" s="201"/>
      <c r="L9" s="201"/>
      <c r="M9" s="201"/>
      <c r="N9" s="201"/>
      <c r="O9" s="201"/>
      <c r="P9" s="201"/>
    </row>
    <row r="10" ht="16.5" customHeight="1" spans="1:16">
      <c r="A10" s="201"/>
      <c r="B10" s="201"/>
      <c r="C10" s="201"/>
      <c r="D10" s="201"/>
      <c r="E10" s="201"/>
      <c r="F10" s="201"/>
      <c r="G10" s="201"/>
      <c r="H10" s="201"/>
      <c r="I10" s="201"/>
      <c r="J10" s="201"/>
      <c r="K10" s="201"/>
      <c r="L10" s="201"/>
      <c r="M10" s="201"/>
      <c r="N10" s="201"/>
      <c r="O10" s="201"/>
      <c r="P10" s="201"/>
    </row>
    <row r="11" ht="16.5" customHeight="1" spans="1:16">
      <c r="A11" s="201"/>
      <c r="B11" s="201"/>
      <c r="C11" s="201"/>
      <c r="D11" s="201"/>
      <c r="E11" s="201"/>
      <c r="F11" s="201"/>
      <c r="G11" s="201"/>
      <c r="H11" s="201"/>
      <c r="I11" s="201"/>
      <c r="J11" s="201"/>
      <c r="K11" s="201"/>
      <c r="L11" s="201"/>
      <c r="M11" s="201"/>
      <c r="N11" s="201"/>
      <c r="O11" s="201"/>
      <c r="P11" s="201"/>
    </row>
    <row r="12" ht="16.5" customHeight="1" spans="1:16">
      <c r="A12" s="201"/>
      <c r="B12" s="201"/>
      <c r="C12" s="201"/>
      <c r="D12" s="201"/>
      <c r="E12" s="201"/>
      <c r="F12" s="201"/>
      <c r="G12" s="201"/>
      <c r="H12" s="201"/>
      <c r="I12" s="201"/>
      <c r="J12" s="201"/>
      <c r="K12" s="201"/>
      <c r="L12" s="201"/>
      <c r="M12" s="201"/>
      <c r="N12" s="201"/>
      <c r="O12" s="201"/>
      <c r="P12" s="201"/>
    </row>
    <row r="13" ht="16.5" customHeight="1" spans="1:16">
      <c r="A13" s="201"/>
      <c r="B13" s="201"/>
      <c r="C13" s="201"/>
      <c r="D13" s="201"/>
      <c r="E13" s="201"/>
      <c r="F13" s="201"/>
      <c r="G13" s="201"/>
      <c r="H13" s="201"/>
      <c r="I13" s="201"/>
      <c r="J13" s="201"/>
      <c r="K13" s="201"/>
      <c r="L13" s="201"/>
      <c r="M13" s="201"/>
      <c r="N13" s="201"/>
      <c r="O13" s="201"/>
      <c r="P13" s="201"/>
    </row>
    <row r="14" ht="16.5" customHeight="1" spans="1:16">
      <c r="A14" s="201"/>
      <c r="B14" s="201"/>
      <c r="C14" s="201"/>
      <c r="D14" s="201"/>
      <c r="E14" s="201"/>
      <c r="F14" s="201"/>
      <c r="G14" s="201"/>
      <c r="H14" s="201"/>
      <c r="I14" s="201"/>
      <c r="J14" s="201"/>
      <c r="K14" s="201"/>
      <c r="L14" s="201"/>
      <c r="M14" s="201"/>
      <c r="N14" s="201"/>
      <c r="O14" s="201"/>
      <c r="P14" s="201"/>
    </row>
    <row r="15" ht="16.5" customHeight="1" spans="1:16">
      <c r="A15" s="201"/>
      <c r="B15" s="201"/>
      <c r="C15" s="201"/>
      <c r="D15" s="201"/>
      <c r="E15" s="201"/>
      <c r="F15" s="201"/>
      <c r="G15" s="201"/>
      <c r="H15" s="201"/>
      <c r="I15" s="201"/>
      <c r="J15" s="201"/>
      <c r="K15" s="201"/>
      <c r="L15" s="201"/>
      <c r="M15" s="201"/>
      <c r="N15" s="201"/>
      <c r="O15" s="201"/>
      <c r="P15" s="201"/>
    </row>
    <row r="16" ht="16.5" customHeight="1" spans="1:16">
      <c r="A16" s="201"/>
      <c r="B16" s="201"/>
      <c r="C16" s="201"/>
      <c r="D16" s="201"/>
      <c r="E16" s="201"/>
      <c r="F16" s="201"/>
      <c r="G16" s="201"/>
      <c r="H16" s="201"/>
      <c r="I16" s="201"/>
      <c r="J16" s="201"/>
      <c r="K16" s="201"/>
      <c r="L16" s="201"/>
      <c r="M16" s="201"/>
      <c r="N16" s="201"/>
      <c r="O16" s="201"/>
      <c r="P16" s="201"/>
    </row>
    <row r="17" ht="16.5" customHeight="1" spans="1:16">
      <c r="A17" s="201"/>
      <c r="B17" s="201"/>
      <c r="C17" s="201"/>
      <c r="D17" s="201"/>
      <c r="E17" s="201"/>
      <c r="F17" s="201"/>
      <c r="G17" s="201"/>
      <c r="H17" s="201"/>
      <c r="I17" s="201"/>
      <c r="J17" s="201"/>
      <c r="K17" s="201"/>
      <c r="L17" s="201"/>
      <c r="M17" s="201"/>
      <c r="N17" s="201"/>
      <c r="O17" s="201"/>
      <c r="P17" s="201"/>
    </row>
    <row r="18" ht="16.5" customHeight="1" spans="1:16">
      <c r="A18" s="201"/>
      <c r="B18" s="201"/>
      <c r="C18" s="201"/>
      <c r="D18" s="201"/>
      <c r="E18" s="201"/>
      <c r="F18" s="201"/>
      <c r="G18" s="201"/>
      <c r="H18" s="201"/>
      <c r="I18" s="201"/>
      <c r="J18" s="201"/>
      <c r="K18" s="201"/>
      <c r="L18" s="201"/>
      <c r="M18" s="201"/>
      <c r="N18" s="201"/>
      <c r="O18" s="201"/>
      <c r="P18" s="201"/>
    </row>
    <row r="19" ht="16.5" customHeight="1" spans="1:16">
      <c r="A19" s="201"/>
      <c r="B19" s="201"/>
      <c r="C19" s="201"/>
      <c r="D19" s="201"/>
      <c r="E19" s="201"/>
      <c r="F19" s="201"/>
      <c r="G19" s="201"/>
      <c r="H19" s="201"/>
      <c r="I19" s="201"/>
      <c r="J19" s="201"/>
      <c r="K19" s="201"/>
      <c r="L19" s="201"/>
      <c r="M19" s="201"/>
      <c r="N19" s="201"/>
      <c r="O19" s="201"/>
      <c r="P19" s="201"/>
    </row>
    <row r="20" ht="16.5" customHeight="1" spans="1:16">
      <c r="A20" s="201"/>
      <c r="B20" s="201"/>
      <c r="C20" s="201"/>
      <c r="D20" s="201"/>
      <c r="E20" s="201"/>
      <c r="F20" s="201"/>
      <c r="G20" s="201"/>
      <c r="H20" s="201"/>
      <c r="I20" s="201"/>
      <c r="J20" s="201"/>
      <c r="K20" s="201"/>
      <c r="L20" s="201"/>
      <c r="M20" s="201"/>
      <c r="N20" s="201"/>
      <c r="O20" s="201"/>
      <c r="P20" s="201"/>
    </row>
    <row r="21" ht="16.5" customHeight="1" spans="1:16">
      <c r="A21" s="201"/>
      <c r="B21" s="201"/>
      <c r="C21" s="201"/>
      <c r="D21" s="201"/>
      <c r="E21" s="201"/>
      <c r="F21" s="201"/>
      <c r="G21" s="201"/>
      <c r="H21" s="201"/>
      <c r="I21" s="201"/>
      <c r="J21" s="201"/>
      <c r="K21" s="201"/>
      <c r="L21" s="201"/>
      <c r="M21" s="201"/>
      <c r="N21" s="201"/>
      <c r="O21" s="201"/>
      <c r="P21" s="201"/>
    </row>
    <row r="22" ht="16.5" customHeight="1" spans="1:16">
      <c r="A22" s="201"/>
      <c r="B22" s="201"/>
      <c r="C22" s="201"/>
      <c r="D22" s="201"/>
      <c r="E22" s="201"/>
      <c r="F22" s="201"/>
      <c r="G22" s="201"/>
      <c r="H22" s="201"/>
      <c r="I22" s="201"/>
      <c r="J22" s="201"/>
      <c r="K22" s="201"/>
      <c r="L22" s="201"/>
      <c r="M22" s="201"/>
      <c r="N22" s="201"/>
      <c r="O22" s="201"/>
      <c r="P22" s="201"/>
    </row>
    <row r="23" ht="16.5" customHeight="1" spans="1:16">
      <c r="A23" s="201"/>
      <c r="B23" s="201"/>
      <c r="C23" s="201"/>
      <c r="D23" s="201"/>
      <c r="E23" s="201"/>
      <c r="F23" s="201"/>
      <c r="G23" s="201"/>
      <c r="H23" s="201"/>
      <c r="I23" s="201"/>
      <c r="J23" s="201"/>
      <c r="K23" s="201"/>
      <c r="L23" s="201"/>
      <c r="M23" s="201"/>
      <c r="N23" s="201"/>
      <c r="O23" s="201"/>
      <c r="P23" s="201"/>
    </row>
    <row r="24" ht="16.5" customHeight="1" spans="1:16">
      <c r="A24" s="201"/>
      <c r="B24" s="201"/>
      <c r="C24" s="201"/>
      <c r="D24" s="201"/>
      <c r="E24" s="201"/>
      <c r="F24" s="201"/>
      <c r="G24" s="201"/>
      <c r="H24" s="201"/>
      <c r="I24" s="201"/>
      <c r="J24" s="201"/>
      <c r="K24" s="201"/>
      <c r="L24" s="201"/>
      <c r="M24" s="201"/>
      <c r="N24" s="201"/>
      <c r="O24" s="201"/>
      <c r="P24" s="201"/>
    </row>
    <row r="25" ht="16.5" customHeight="1" spans="1:16">
      <c r="A25" s="201"/>
      <c r="B25" s="201"/>
      <c r="C25" s="201"/>
      <c r="D25" s="201"/>
      <c r="E25" s="201"/>
      <c r="F25" s="201"/>
      <c r="G25" s="201"/>
      <c r="H25" s="201"/>
      <c r="I25" s="201"/>
      <c r="J25" s="201"/>
      <c r="K25" s="201"/>
      <c r="L25" s="201"/>
      <c r="M25" s="201"/>
      <c r="N25" s="201"/>
      <c r="O25" s="201"/>
      <c r="P25" s="201"/>
    </row>
    <row r="26" ht="16.5" customHeight="1" spans="1:16">
      <c r="A26" s="201"/>
      <c r="B26" s="201"/>
      <c r="C26" s="201"/>
      <c r="D26" s="201"/>
      <c r="E26" s="201"/>
      <c r="F26" s="201"/>
      <c r="G26" s="201"/>
      <c r="H26" s="201"/>
      <c r="I26" s="201"/>
      <c r="J26" s="201"/>
      <c r="K26" s="201"/>
      <c r="L26" s="201"/>
      <c r="M26" s="201"/>
      <c r="N26" s="201"/>
      <c r="O26" s="201"/>
      <c r="P26" s="201"/>
    </row>
    <row r="27" ht="16.5" customHeight="1" spans="1:16">
      <c r="A27" s="201"/>
      <c r="B27" s="201"/>
      <c r="C27" s="201"/>
      <c r="D27" s="201"/>
      <c r="E27" s="201"/>
      <c r="F27" s="201"/>
      <c r="G27" s="201"/>
      <c r="H27" s="201"/>
      <c r="I27" s="201"/>
      <c r="J27" s="201"/>
      <c r="K27" s="201"/>
      <c r="L27" s="201"/>
      <c r="M27" s="201"/>
      <c r="N27" s="201"/>
      <c r="O27" s="201"/>
      <c r="P27" s="201"/>
    </row>
    <row r="28" ht="16.5" customHeight="1" spans="1:16">
      <c r="A28" s="201"/>
      <c r="B28" s="201"/>
      <c r="C28" s="201"/>
      <c r="D28" s="201"/>
      <c r="E28" s="201"/>
      <c r="F28" s="201"/>
      <c r="G28" s="201"/>
      <c r="H28" s="201"/>
      <c r="I28" s="201"/>
      <c r="J28" s="201"/>
      <c r="K28" s="201"/>
      <c r="L28" s="201"/>
      <c r="M28" s="201"/>
      <c r="N28" s="201"/>
      <c r="O28" s="201"/>
      <c r="P28" s="201"/>
    </row>
    <row r="29" ht="16.5" customHeight="1" spans="1:16">
      <c r="A29" s="201"/>
      <c r="B29" s="201"/>
      <c r="C29" s="201"/>
      <c r="D29" s="201"/>
      <c r="E29" s="201"/>
      <c r="F29" s="201"/>
      <c r="G29" s="201"/>
      <c r="H29" s="201"/>
      <c r="I29" s="201"/>
      <c r="J29" s="201"/>
      <c r="K29" s="201"/>
      <c r="L29" s="201"/>
      <c r="M29" s="201"/>
      <c r="N29" s="201"/>
      <c r="O29" s="201"/>
      <c r="P29" s="201"/>
    </row>
    <row r="30" ht="16.5" customHeight="1" spans="1:16">
      <c r="A30" s="201"/>
      <c r="B30" s="201"/>
      <c r="C30" s="201"/>
      <c r="D30" s="201"/>
      <c r="E30" s="201"/>
      <c r="F30" s="201"/>
      <c r="G30" s="201"/>
      <c r="H30" s="201"/>
      <c r="I30" s="201"/>
      <c r="J30" s="201"/>
      <c r="K30" s="201"/>
      <c r="L30" s="201"/>
      <c r="M30" s="201"/>
      <c r="N30" s="201"/>
      <c r="O30" s="201"/>
      <c r="P30" s="201"/>
    </row>
    <row r="31" ht="16.5" customHeight="1" spans="1:16">
      <c r="A31" s="201"/>
      <c r="B31" s="201"/>
      <c r="C31" s="201"/>
      <c r="D31" s="201"/>
      <c r="E31" s="201"/>
      <c r="F31" s="201"/>
      <c r="G31" s="201"/>
      <c r="H31" s="201"/>
      <c r="I31" s="201"/>
      <c r="J31" s="201"/>
      <c r="K31" s="201"/>
      <c r="L31" s="201"/>
      <c r="M31" s="201"/>
      <c r="N31" s="201"/>
      <c r="O31" s="201"/>
      <c r="P31" s="201"/>
    </row>
    <row r="32" ht="31.5" customHeight="1" spans="1:16">
      <c r="A32" s="201"/>
      <c r="B32" s="201"/>
      <c r="C32" s="201"/>
      <c r="D32" s="201"/>
      <c r="E32" s="201"/>
      <c r="F32" s="201"/>
      <c r="G32" s="201"/>
      <c r="H32" s="201"/>
      <c r="I32" s="201"/>
      <c r="J32" s="229" t="s">
        <v>444</v>
      </c>
      <c r="K32" s="201"/>
      <c r="L32" s="201"/>
      <c r="M32" s="201"/>
      <c r="N32" s="201"/>
      <c r="O32" s="201"/>
      <c r="P32" s="201"/>
    </row>
    <row r="33" ht="39" customHeight="1" spans="1:16">
      <c r="A33" s="201"/>
      <c r="B33" s="202" t="s">
        <v>456</v>
      </c>
      <c r="C33" s="203"/>
      <c r="D33" s="203"/>
      <c r="E33" s="204" t="s">
        <v>445</v>
      </c>
      <c r="F33" s="205" t="s">
        <v>446</v>
      </c>
      <c r="G33" s="206" t="s">
        <v>447</v>
      </c>
      <c r="H33" s="206" t="s">
        <v>448</v>
      </c>
      <c r="I33" s="206" t="s">
        <v>449</v>
      </c>
      <c r="J33" s="230" t="s">
        <v>450</v>
      </c>
      <c r="K33" s="201"/>
      <c r="L33" s="201"/>
      <c r="M33" s="201"/>
      <c r="N33" s="201"/>
      <c r="O33" s="201"/>
      <c r="P33" s="201"/>
    </row>
    <row r="34" ht="39" customHeight="1" spans="1:16">
      <c r="A34" s="201"/>
      <c r="B34" s="207"/>
      <c r="C34" s="208" t="s">
        <v>299</v>
      </c>
      <c r="D34" s="208"/>
      <c r="E34" s="209"/>
      <c r="F34" s="210" t="s">
        <v>457</v>
      </c>
      <c r="G34" s="211" t="s">
        <v>458</v>
      </c>
      <c r="H34" s="211" t="s">
        <v>459</v>
      </c>
      <c r="I34" s="211" t="s">
        <v>460</v>
      </c>
      <c r="J34" s="231" t="s">
        <v>461</v>
      </c>
      <c r="K34" s="201"/>
      <c r="L34" s="201"/>
      <c r="M34" s="201"/>
      <c r="N34" s="201"/>
      <c r="O34" s="201"/>
      <c r="P34" s="201"/>
    </row>
    <row r="35" ht="39" customHeight="1" spans="1:16">
      <c r="A35" s="201"/>
      <c r="B35" s="212"/>
      <c r="C35" s="213" t="s">
        <v>301</v>
      </c>
      <c r="D35" s="214"/>
      <c r="E35" s="215"/>
      <c r="F35" s="216">
        <v>25.56</v>
      </c>
      <c r="G35" s="217">
        <v>26.41</v>
      </c>
      <c r="H35" s="217">
        <v>26.92</v>
      </c>
      <c r="I35" s="217">
        <v>27.55</v>
      </c>
      <c r="J35" s="232">
        <v>26.37</v>
      </c>
      <c r="K35" s="201"/>
      <c r="L35" s="201"/>
      <c r="M35" s="201"/>
      <c r="N35" s="201"/>
      <c r="O35" s="201"/>
      <c r="P35" s="201"/>
    </row>
    <row r="36" ht="39" customHeight="1" spans="1:16">
      <c r="A36" s="201"/>
      <c r="B36" s="212"/>
      <c r="C36" s="213" t="s">
        <v>285</v>
      </c>
      <c r="D36" s="214"/>
      <c r="E36" s="215"/>
      <c r="F36" s="216">
        <v>5</v>
      </c>
      <c r="G36" s="217">
        <v>4.3</v>
      </c>
      <c r="H36" s="217">
        <v>5.14</v>
      </c>
      <c r="I36" s="217">
        <v>5.85</v>
      </c>
      <c r="J36" s="232">
        <v>6.18</v>
      </c>
      <c r="K36" s="201"/>
      <c r="L36" s="201"/>
      <c r="M36" s="201"/>
      <c r="N36" s="201"/>
      <c r="O36" s="201"/>
      <c r="P36" s="201"/>
    </row>
    <row r="37" ht="39" customHeight="1" spans="1:16">
      <c r="A37" s="201"/>
      <c r="B37" s="212"/>
      <c r="C37" s="213" t="s">
        <v>303</v>
      </c>
      <c r="D37" s="214"/>
      <c r="E37" s="215"/>
      <c r="F37" s="216" t="s">
        <v>46</v>
      </c>
      <c r="G37" s="217" t="s">
        <v>46</v>
      </c>
      <c r="H37" s="217" t="s">
        <v>46</v>
      </c>
      <c r="I37" s="217" t="s">
        <v>46</v>
      </c>
      <c r="J37" s="232">
        <v>0.38</v>
      </c>
      <c r="K37" s="201"/>
      <c r="L37" s="201"/>
      <c r="M37" s="201"/>
      <c r="N37" s="201"/>
      <c r="O37" s="201"/>
      <c r="P37" s="201"/>
    </row>
    <row r="38" ht="39" customHeight="1" spans="1:16">
      <c r="A38" s="201"/>
      <c r="B38" s="212"/>
      <c r="C38" s="213" t="s">
        <v>304</v>
      </c>
      <c r="D38" s="214"/>
      <c r="E38" s="215"/>
      <c r="F38" s="216">
        <v>0.07</v>
      </c>
      <c r="G38" s="217">
        <v>0.17</v>
      </c>
      <c r="H38" s="217">
        <v>0.06</v>
      </c>
      <c r="I38" s="217">
        <v>0.05</v>
      </c>
      <c r="J38" s="232">
        <v>0.03</v>
      </c>
      <c r="K38" s="201"/>
      <c r="L38" s="201"/>
      <c r="M38" s="201"/>
      <c r="N38" s="201"/>
      <c r="O38" s="201"/>
      <c r="P38" s="201"/>
    </row>
    <row r="39" ht="39" customHeight="1" spans="1:16">
      <c r="A39" s="201"/>
      <c r="B39" s="212"/>
      <c r="C39" s="213" t="s">
        <v>300</v>
      </c>
      <c r="D39" s="214"/>
      <c r="E39" s="215"/>
      <c r="F39" s="216">
        <v>0.01</v>
      </c>
      <c r="G39" s="217">
        <v>0.01</v>
      </c>
      <c r="H39" s="217">
        <v>0.01</v>
      </c>
      <c r="I39" s="217">
        <v>0</v>
      </c>
      <c r="J39" s="232">
        <v>0</v>
      </c>
      <c r="K39" s="201"/>
      <c r="L39" s="201"/>
      <c r="M39" s="201"/>
      <c r="N39" s="201"/>
      <c r="O39" s="201"/>
      <c r="P39" s="201"/>
    </row>
    <row r="40" ht="39" customHeight="1" spans="1:16">
      <c r="A40" s="201"/>
      <c r="B40" s="212"/>
      <c r="C40" s="213"/>
      <c r="D40" s="214"/>
      <c r="E40" s="215"/>
      <c r="F40" s="216"/>
      <c r="G40" s="217"/>
      <c r="H40" s="217"/>
      <c r="I40" s="217"/>
      <c r="J40" s="232"/>
      <c r="K40" s="201"/>
      <c r="L40" s="201"/>
      <c r="M40" s="201"/>
      <c r="N40" s="201"/>
      <c r="O40" s="201"/>
      <c r="P40" s="201"/>
    </row>
    <row r="41" ht="39" customHeight="1" spans="1:16">
      <c r="A41" s="201"/>
      <c r="B41" s="212"/>
      <c r="C41" s="213"/>
      <c r="D41" s="214"/>
      <c r="E41" s="215"/>
      <c r="F41" s="216"/>
      <c r="G41" s="217"/>
      <c r="H41" s="217"/>
      <c r="I41" s="217"/>
      <c r="J41" s="232"/>
      <c r="K41" s="201"/>
      <c r="L41" s="201"/>
      <c r="M41" s="201"/>
      <c r="N41" s="201"/>
      <c r="O41" s="201"/>
      <c r="P41" s="201"/>
    </row>
    <row r="42" ht="39" customHeight="1" spans="1:16">
      <c r="A42" s="201"/>
      <c r="B42" s="218"/>
      <c r="C42" s="213" t="s">
        <v>462</v>
      </c>
      <c r="D42" s="214"/>
      <c r="E42" s="215"/>
      <c r="F42" s="216" t="s">
        <v>46</v>
      </c>
      <c r="G42" s="217" t="s">
        <v>46</v>
      </c>
      <c r="H42" s="217" t="s">
        <v>46</v>
      </c>
      <c r="I42" s="217" t="s">
        <v>46</v>
      </c>
      <c r="J42" s="232" t="s">
        <v>46</v>
      </c>
      <c r="K42" s="201"/>
      <c r="L42" s="201"/>
      <c r="M42" s="201"/>
      <c r="N42" s="201"/>
      <c r="O42" s="201"/>
      <c r="P42" s="201"/>
    </row>
    <row r="43" ht="39" customHeight="1" spans="1:16">
      <c r="A43" s="201"/>
      <c r="B43" s="219"/>
      <c r="C43" s="220" t="s">
        <v>463</v>
      </c>
      <c r="D43" s="221"/>
      <c r="E43" s="222"/>
      <c r="F43" s="223">
        <v>2.15</v>
      </c>
      <c r="G43" s="224">
        <v>0.28</v>
      </c>
      <c r="H43" s="224">
        <v>0.2</v>
      </c>
      <c r="I43" s="224">
        <v>0.53</v>
      </c>
      <c r="J43" s="233" t="s">
        <v>46</v>
      </c>
      <c r="K43" s="201"/>
      <c r="L43" s="201"/>
      <c r="M43" s="201"/>
      <c r="N43" s="201"/>
      <c r="O43" s="201"/>
      <c r="P43" s="201"/>
    </row>
    <row r="44" ht="39" customHeight="1" spans="1:16">
      <c r="A44" s="201"/>
      <c r="B44" s="225" t="s">
        <v>464</v>
      </c>
      <c r="C44" s="226"/>
      <c r="D44" s="227"/>
      <c r="E44" s="227"/>
      <c r="F44" s="228"/>
      <c r="G44" s="228"/>
      <c r="H44" s="228"/>
      <c r="I44" s="228"/>
      <c r="J44" s="228"/>
      <c r="K44" s="201"/>
      <c r="L44" s="201"/>
      <c r="M44" s="201"/>
      <c r="N44" s="201"/>
      <c r="O44" s="201"/>
      <c r="P44" s="201"/>
    </row>
    <row r="45" ht="18" customHeight="1" spans="1:16">
      <c r="A45" s="201"/>
      <c r="B45" s="201"/>
      <c r="C45" s="201"/>
      <c r="D45" s="201"/>
      <c r="E45" s="201"/>
      <c r="F45" s="201"/>
      <c r="G45" s="201"/>
      <c r="H45" s="201"/>
      <c r="I45" s="201"/>
      <c r="J45" s="201"/>
      <c r="K45" s="201"/>
      <c r="L45" s="201"/>
      <c r="M45" s="201"/>
      <c r="N45" s="201"/>
      <c r="O45" s="201"/>
      <c r="P45" s="201"/>
    </row>
  </sheetData>
  <sheetProtection algorithmName="SHA-512" hashValue="EDTDf4v5vo9QtUQx41TX54J7frFllx5XTLYhlxXWPDAe9c/HNC4+ehopOFjcS91QFP42AjOJA5FdcP146CLAVA==" saltValue="vs2+/NPeUYWNVXFZvpeeZg==" spinCount="100000" sheet="1" objects="1" scenarios="1"/>
  <mergeCells count="10">
    <mergeCell ref="C34:E34"/>
    <mergeCell ref="C35:E35"/>
    <mergeCell ref="C36:E36"/>
    <mergeCell ref="C37:E37"/>
    <mergeCell ref="C38:E38"/>
    <mergeCell ref="C39:E39"/>
    <mergeCell ref="C40:E40"/>
    <mergeCell ref="C41:E41"/>
    <mergeCell ref="C42:E42"/>
    <mergeCell ref="C43:E43"/>
  </mergeCells>
  <printOptions horizontalCentered="1"/>
  <pageMargins left="0" right="0" top="0.196527777777778" bottom="0" header="0" footer="0"/>
  <pageSetup paperSize="9" scale="60" orientation="landscape"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U62"/>
  <sheetViews>
    <sheetView showGridLines="0" zoomScale="70" zoomScaleNormal="70" topLeftCell="H25" workbookViewId="0">
      <selection activeCell="S55" sqref="S55"/>
    </sheetView>
  </sheetViews>
  <sheetFormatPr defaultColWidth="0" defaultRowHeight="12.6" customHeight="1" zeroHeight="1"/>
  <cols>
    <col min="1" max="1" width="6.625" style="129" customWidth="1"/>
    <col min="2" max="3" width="10.875" style="129" customWidth="1"/>
    <col min="4" max="4" width="10" style="129" customWidth="1"/>
    <col min="5" max="10" width="11" style="129" customWidth="1"/>
    <col min="11" max="15" width="13.125" style="129" customWidth="1"/>
    <col min="16" max="21" width="11.5" style="129" customWidth="1"/>
    <col min="22" max="16384" width="0" style="129" hidden="1"/>
  </cols>
  <sheetData>
    <row r="1" ht="13.5" customHeight="1" spans="1:21">
      <c r="A1" s="130"/>
      <c r="B1" s="130"/>
      <c r="C1" s="130"/>
      <c r="D1" s="130"/>
      <c r="E1" s="130"/>
      <c r="F1" s="130"/>
      <c r="G1" s="130"/>
      <c r="H1" s="130"/>
      <c r="I1" s="130"/>
      <c r="J1" s="130"/>
      <c r="K1" s="130"/>
      <c r="L1" s="130"/>
      <c r="M1" s="130"/>
      <c r="N1" s="130"/>
      <c r="O1" s="130"/>
      <c r="P1" s="130"/>
      <c r="Q1" s="130"/>
      <c r="R1" s="130"/>
      <c r="S1" s="130"/>
      <c r="T1" s="130"/>
      <c r="U1" s="130"/>
    </row>
    <row r="2" ht="13.5" customHeight="1" spans="1:21">
      <c r="A2" s="130"/>
      <c r="B2" s="130"/>
      <c r="C2" s="130"/>
      <c r="D2" s="130"/>
      <c r="E2" s="130"/>
      <c r="F2" s="130"/>
      <c r="G2" s="130"/>
      <c r="H2" s="130"/>
      <c r="I2" s="130"/>
      <c r="J2" s="130"/>
      <c r="K2" s="130"/>
      <c r="L2" s="130"/>
      <c r="M2" s="130"/>
      <c r="N2" s="130"/>
      <c r="O2" s="130"/>
      <c r="P2" s="130"/>
      <c r="Q2" s="130"/>
      <c r="R2" s="130"/>
      <c r="S2" s="130"/>
      <c r="T2" s="130"/>
      <c r="U2" s="130"/>
    </row>
    <row r="3" ht="13.5" customHeight="1" spans="1:21">
      <c r="A3" s="130"/>
      <c r="B3" s="130"/>
      <c r="C3" s="130"/>
      <c r="D3" s="130"/>
      <c r="E3" s="130"/>
      <c r="F3" s="130"/>
      <c r="G3" s="130"/>
      <c r="H3" s="130"/>
      <c r="I3" s="130"/>
      <c r="J3" s="130"/>
      <c r="K3" s="130"/>
      <c r="L3" s="130"/>
      <c r="M3" s="130"/>
      <c r="N3" s="130"/>
      <c r="O3" s="130"/>
      <c r="P3" s="130"/>
      <c r="Q3" s="130"/>
      <c r="R3" s="130"/>
      <c r="S3" s="130"/>
      <c r="T3" s="130"/>
      <c r="U3" s="130"/>
    </row>
    <row r="4" ht="13.5" customHeight="1" spans="1:21">
      <c r="A4" s="130"/>
      <c r="B4" s="130"/>
      <c r="C4" s="130"/>
      <c r="D4" s="130"/>
      <c r="E4" s="130"/>
      <c r="F4" s="130"/>
      <c r="G4" s="130"/>
      <c r="H4" s="130"/>
      <c r="I4" s="130"/>
      <c r="J4" s="130"/>
      <c r="K4" s="130"/>
      <c r="L4" s="130"/>
      <c r="M4" s="130"/>
      <c r="N4" s="130"/>
      <c r="O4" s="130"/>
      <c r="P4" s="130"/>
      <c r="Q4" s="130"/>
      <c r="R4" s="130"/>
      <c r="S4" s="130"/>
      <c r="T4" s="130"/>
      <c r="U4" s="130"/>
    </row>
    <row r="5" ht="13.5" customHeight="1" spans="1:21">
      <c r="A5" s="130"/>
      <c r="B5" s="130"/>
      <c r="C5" s="130"/>
      <c r="D5" s="130"/>
      <c r="E5" s="130"/>
      <c r="F5" s="130"/>
      <c r="G5" s="130"/>
      <c r="H5" s="130"/>
      <c r="I5" s="130"/>
      <c r="J5" s="130"/>
      <c r="K5" s="130"/>
      <c r="L5" s="130"/>
      <c r="M5" s="130"/>
      <c r="N5" s="130"/>
      <c r="O5" s="130"/>
      <c r="P5" s="130"/>
      <c r="Q5" s="130"/>
      <c r="R5" s="130"/>
      <c r="S5" s="130"/>
      <c r="T5" s="130"/>
      <c r="U5" s="130"/>
    </row>
    <row r="6" ht="13.5" customHeight="1" spans="1:21">
      <c r="A6" s="130"/>
      <c r="B6" s="130"/>
      <c r="C6" s="130"/>
      <c r="D6" s="130"/>
      <c r="E6" s="130"/>
      <c r="F6" s="130"/>
      <c r="G6" s="130"/>
      <c r="H6" s="130"/>
      <c r="I6" s="130"/>
      <c r="J6" s="130"/>
      <c r="K6" s="130"/>
      <c r="L6" s="130"/>
      <c r="M6" s="130"/>
      <c r="N6" s="130"/>
      <c r="O6" s="130"/>
      <c r="P6" s="130"/>
      <c r="Q6" s="130"/>
      <c r="R6" s="130"/>
      <c r="S6" s="130"/>
      <c r="T6" s="130"/>
      <c r="U6" s="130"/>
    </row>
    <row r="7" ht="13.5" customHeight="1" spans="1:21">
      <c r="A7" s="130"/>
      <c r="B7" s="130"/>
      <c r="C7" s="130"/>
      <c r="D7" s="130"/>
      <c r="E7" s="130"/>
      <c r="F7" s="130"/>
      <c r="G7" s="130"/>
      <c r="H7" s="130"/>
      <c r="I7" s="130"/>
      <c r="J7" s="130"/>
      <c r="K7" s="130"/>
      <c r="L7" s="130"/>
      <c r="M7" s="130"/>
      <c r="N7" s="130"/>
      <c r="O7" s="130"/>
      <c r="P7" s="130"/>
      <c r="Q7" s="130"/>
      <c r="R7" s="130"/>
      <c r="S7" s="130"/>
      <c r="T7" s="130"/>
      <c r="U7" s="130"/>
    </row>
    <row r="8" ht="13.5" customHeight="1" spans="1:21">
      <c r="A8" s="130"/>
      <c r="B8" s="130"/>
      <c r="C8" s="130"/>
      <c r="D8" s="130"/>
      <c r="E8" s="130"/>
      <c r="F8" s="130"/>
      <c r="G8" s="130"/>
      <c r="H8" s="130"/>
      <c r="I8" s="130"/>
      <c r="J8" s="130"/>
      <c r="K8" s="130"/>
      <c r="L8" s="130"/>
      <c r="M8" s="130"/>
      <c r="N8" s="130"/>
      <c r="O8" s="130"/>
      <c r="P8" s="130"/>
      <c r="Q8" s="130"/>
      <c r="R8" s="130"/>
      <c r="S8" s="130"/>
      <c r="T8" s="130"/>
      <c r="U8" s="130"/>
    </row>
    <row r="9" ht="13.5" customHeight="1" spans="1:21">
      <c r="A9" s="130"/>
      <c r="B9" s="130"/>
      <c r="C9" s="130"/>
      <c r="D9" s="130"/>
      <c r="E9" s="130"/>
      <c r="F9" s="130"/>
      <c r="G9" s="130"/>
      <c r="H9" s="130"/>
      <c r="I9" s="130"/>
      <c r="J9" s="130"/>
      <c r="K9" s="130"/>
      <c r="L9" s="130"/>
      <c r="M9" s="130"/>
      <c r="N9" s="130"/>
      <c r="O9" s="130"/>
      <c r="P9" s="130"/>
      <c r="Q9" s="130"/>
      <c r="R9" s="130"/>
      <c r="S9" s="130"/>
      <c r="T9" s="130"/>
      <c r="U9" s="130"/>
    </row>
    <row r="10" ht="13.5" customHeight="1" spans="1:21">
      <c r="A10" s="130"/>
      <c r="B10" s="130"/>
      <c r="C10" s="130"/>
      <c r="D10" s="130"/>
      <c r="E10" s="130"/>
      <c r="F10" s="130"/>
      <c r="G10" s="130"/>
      <c r="H10" s="130"/>
      <c r="I10" s="130"/>
      <c r="J10" s="130"/>
      <c r="K10" s="130"/>
      <c r="L10" s="130"/>
      <c r="M10" s="130"/>
      <c r="N10" s="130"/>
      <c r="O10" s="130"/>
      <c r="P10" s="130"/>
      <c r="Q10" s="130"/>
      <c r="R10" s="130"/>
      <c r="S10" s="130"/>
      <c r="T10" s="130"/>
      <c r="U10" s="130"/>
    </row>
    <row r="11" ht="13.5" customHeight="1" spans="1:21">
      <c r="A11" s="130"/>
      <c r="B11" s="130"/>
      <c r="C11" s="130"/>
      <c r="D11" s="130"/>
      <c r="E11" s="130"/>
      <c r="F11" s="130"/>
      <c r="G11" s="130"/>
      <c r="H11" s="130"/>
      <c r="I11" s="130"/>
      <c r="J11" s="130"/>
      <c r="K11" s="130"/>
      <c r="L11" s="130"/>
      <c r="M11" s="130"/>
      <c r="N11" s="130"/>
      <c r="O11" s="130"/>
      <c r="P11" s="130"/>
      <c r="Q11" s="130"/>
      <c r="R11" s="130"/>
      <c r="S11" s="130"/>
      <c r="T11" s="130"/>
      <c r="U11" s="130"/>
    </row>
    <row r="12" ht="13.5" customHeight="1" spans="1:21">
      <c r="A12" s="130"/>
      <c r="B12" s="130"/>
      <c r="C12" s="130"/>
      <c r="D12" s="130"/>
      <c r="E12" s="130"/>
      <c r="F12" s="130"/>
      <c r="G12" s="130"/>
      <c r="H12" s="130"/>
      <c r="I12" s="130"/>
      <c r="J12" s="130"/>
      <c r="K12" s="130"/>
      <c r="L12" s="130"/>
      <c r="M12" s="130"/>
      <c r="N12" s="130"/>
      <c r="O12" s="130"/>
      <c r="P12" s="130"/>
      <c r="Q12" s="130"/>
      <c r="R12" s="130"/>
      <c r="S12" s="130"/>
      <c r="T12" s="130"/>
      <c r="U12" s="130"/>
    </row>
    <row r="13" ht="13.5" customHeight="1" spans="1:21">
      <c r="A13" s="130"/>
      <c r="B13" s="130"/>
      <c r="C13" s="130"/>
      <c r="D13" s="130"/>
      <c r="E13" s="130"/>
      <c r="F13" s="130"/>
      <c r="G13" s="130"/>
      <c r="H13" s="130"/>
      <c r="I13" s="130"/>
      <c r="J13" s="130"/>
      <c r="K13" s="130"/>
      <c r="L13" s="130"/>
      <c r="M13" s="130"/>
      <c r="N13" s="130"/>
      <c r="O13" s="130"/>
      <c r="P13" s="130"/>
      <c r="Q13" s="130"/>
      <c r="R13" s="130"/>
      <c r="S13" s="130"/>
      <c r="T13" s="130"/>
      <c r="U13" s="130"/>
    </row>
    <row r="14" ht="13.5" customHeight="1" spans="1:21">
      <c r="A14" s="130"/>
      <c r="B14" s="130"/>
      <c r="C14" s="130"/>
      <c r="D14" s="130"/>
      <c r="E14" s="130"/>
      <c r="F14" s="130"/>
      <c r="G14" s="130"/>
      <c r="H14" s="130"/>
      <c r="I14" s="130"/>
      <c r="J14" s="130"/>
      <c r="K14" s="130"/>
      <c r="L14" s="130"/>
      <c r="M14" s="130"/>
      <c r="N14" s="130"/>
      <c r="O14" s="130"/>
      <c r="P14" s="130"/>
      <c r="Q14" s="130"/>
      <c r="R14" s="130"/>
      <c r="S14" s="130"/>
      <c r="T14" s="130"/>
      <c r="U14" s="130"/>
    </row>
    <row r="15" ht="13.5" customHeight="1" spans="1:21">
      <c r="A15" s="130"/>
      <c r="B15" s="130"/>
      <c r="C15" s="130"/>
      <c r="D15" s="130"/>
      <c r="E15" s="130"/>
      <c r="F15" s="130"/>
      <c r="G15" s="130"/>
      <c r="H15" s="130"/>
      <c r="I15" s="130"/>
      <c r="J15" s="130"/>
      <c r="K15" s="130"/>
      <c r="L15" s="130"/>
      <c r="M15" s="130"/>
      <c r="N15" s="130"/>
      <c r="O15" s="130"/>
      <c r="P15" s="130"/>
      <c r="Q15" s="130"/>
      <c r="R15" s="130"/>
      <c r="S15" s="130"/>
      <c r="T15" s="130"/>
      <c r="U15" s="130"/>
    </row>
    <row r="16" ht="13.5" customHeight="1" spans="1:21">
      <c r="A16" s="130"/>
      <c r="B16" s="130"/>
      <c r="C16" s="130"/>
      <c r="D16" s="130"/>
      <c r="E16" s="130"/>
      <c r="F16" s="130"/>
      <c r="G16" s="130"/>
      <c r="H16" s="130"/>
      <c r="I16" s="130"/>
      <c r="J16" s="130"/>
      <c r="K16" s="130"/>
      <c r="L16" s="130"/>
      <c r="M16" s="130"/>
      <c r="N16" s="130"/>
      <c r="O16" s="130"/>
      <c r="P16" s="130"/>
      <c r="Q16" s="130"/>
      <c r="R16" s="130"/>
      <c r="S16" s="130"/>
      <c r="T16" s="130"/>
      <c r="U16" s="130"/>
    </row>
    <row r="17" ht="13.5" customHeight="1" spans="1:21">
      <c r="A17" s="130"/>
      <c r="B17" s="130"/>
      <c r="C17" s="130"/>
      <c r="D17" s="130"/>
      <c r="E17" s="130"/>
      <c r="F17" s="130"/>
      <c r="G17" s="130"/>
      <c r="H17" s="130"/>
      <c r="I17" s="130"/>
      <c r="J17" s="130"/>
      <c r="K17" s="130"/>
      <c r="L17" s="130"/>
      <c r="M17" s="130"/>
      <c r="N17" s="130"/>
      <c r="O17" s="130"/>
      <c r="P17" s="130"/>
      <c r="Q17" s="130"/>
      <c r="R17" s="130"/>
      <c r="S17" s="130"/>
      <c r="T17" s="130"/>
      <c r="U17" s="130"/>
    </row>
    <row r="18" ht="13.5" customHeight="1" spans="1:21">
      <c r="A18" s="130"/>
      <c r="B18" s="130"/>
      <c r="C18" s="130"/>
      <c r="D18" s="130"/>
      <c r="E18" s="130"/>
      <c r="F18" s="130"/>
      <c r="G18" s="130"/>
      <c r="H18" s="130"/>
      <c r="I18" s="130"/>
      <c r="J18" s="130"/>
      <c r="K18" s="130"/>
      <c r="L18" s="130"/>
      <c r="M18" s="130"/>
      <c r="N18" s="130"/>
      <c r="O18" s="130"/>
      <c r="P18" s="130"/>
      <c r="Q18" s="130"/>
      <c r="R18" s="130"/>
      <c r="S18" s="130"/>
      <c r="T18" s="130"/>
      <c r="U18" s="130"/>
    </row>
    <row r="19" ht="13.5" customHeight="1" spans="1:21">
      <c r="A19" s="130"/>
      <c r="B19" s="130"/>
      <c r="C19" s="130"/>
      <c r="D19" s="130"/>
      <c r="E19" s="130"/>
      <c r="F19" s="130"/>
      <c r="G19" s="130"/>
      <c r="H19" s="130"/>
      <c r="I19" s="130"/>
      <c r="J19" s="130"/>
      <c r="K19" s="130"/>
      <c r="L19" s="130"/>
      <c r="M19" s="130"/>
      <c r="N19" s="130"/>
      <c r="O19" s="130"/>
      <c r="P19" s="130"/>
      <c r="Q19" s="130"/>
      <c r="R19" s="130"/>
      <c r="S19" s="130"/>
      <c r="T19" s="130"/>
      <c r="U19" s="130"/>
    </row>
    <row r="20" ht="13.5" customHeight="1" spans="1:21">
      <c r="A20" s="130"/>
      <c r="B20" s="130"/>
      <c r="C20" s="130"/>
      <c r="D20" s="130"/>
      <c r="E20" s="130"/>
      <c r="F20" s="130"/>
      <c r="G20" s="130"/>
      <c r="H20" s="130"/>
      <c r="I20" s="130"/>
      <c r="J20" s="130"/>
      <c r="K20" s="130"/>
      <c r="L20" s="130"/>
      <c r="M20" s="130"/>
      <c r="N20" s="130"/>
      <c r="O20" s="130"/>
      <c r="P20" s="130"/>
      <c r="Q20" s="130"/>
      <c r="R20" s="130"/>
      <c r="S20" s="130"/>
      <c r="T20" s="130"/>
      <c r="U20" s="130"/>
    </row>
    <row r="21" ht="13.5" customHeight="1" spans="1:21">
      <c r="A21" s="130"/>
      <c r="B21" s="130"/>
      <c r="C21" s="130"/>
      <c r="D21" s="130"/>
      <c r="E21" s="130"/>
      <c r="F21" s="130"/>
      <c r="G21" s="130"/>
      <c r="H21" s="130"/>
      <c r="I21" s="130"/>
      <c r="J21" s="130"/>
      <c r="K21" s="130"/>
      <c r="L21" s="130"/>
      <c r="M21" s="130"/>
      <c r="N21" s="130"/>
      <c r="O21" s="130"/>
      <c r="P21" s="130"/>
      <c r="Q21" s="130"/>
      <c r="R21" s="130"/>
      <c r="S21" s="130"/>
      <c r="T21" s="130"/>
      <c r="U21" s="130"/>
    </row>
    <row r="22" ht="13.5" customHeight="1" spans="1:21">
      <c r="A22" s="130"/>
      <c r="B22" s="130"/>
      <c r="C22" s="130"/>
      <c r="D22" s="130"/>
      <c r="E22" s="130"/>
      <c r="F22" s="130"/>
      <c r="G22" s="130"/>
      <c r="H22" s="130"/>
      <c r="I22" s="130"/>
      <c r="J22" s="130"/>
      <c r="K22" s="130"/>
      <c r="L22" s="130"/>
      <c r="M22" s="130"/>
      <c r="N22" s="130"/>
      <c r="O22" s="130"/>
      <c r="P22" s="130"/>
      <c r="Q22" s="130"/>
      <c r="R22" s="130"/>
      <c r="S22" s="130"/>
      <c r="T22" s="130"/>
      <c r="U22" s="130"/>
    </row>
    <row r="23" ht="13.5" customHeight="1" spans="1:21">
      <c r="A23" s="130"/>
      <c r="B23" s="130"/>
      <c r="C23" s="130"/>
      <c r="D23" s="130"/>
      <c r="E23" s="130"/>
      <c r="F23" s="130"/>
      <c r="G23" s="130"/>
      <c r="H23" s="130"/>
      <c r="I23" s="130"/>
      <c r="J23" s="130"/>
      <c r="K23" s="130"/>
      <c r="L23" s="130"/>
      <c r="M23" s="130"/>
      <c r="N23" s="130"/>
      <c r="O23" s="130"/>
      <c r="P23" s="130"/>
      <c r="Q23" s="130"/>
      <c r="R23" s="130"/>
      <c r="S23" s="130"/>
      <c r="T23" s="130"/>
      <c r="U23" s="130"/>
    </row>
    <row r="24" ht="13.5" customHeight="1" spans="1:21">
      <c r="A24" s="130"/>
      <c r="B24" s="130"/>
      <c r="C24" s="130"/>
      <c r="D24" s="130"/>
      <c r="E24" s="130"/>
      <c r="F24" s="130"/>
      <c r="G24" s="130"/>
      <c r="H24" s="130"/>
      <c r="I24" s="130"/>
      <c r="J24" s="130"/>
      <c r="K24" s="130"/>
      <c r="L24" s="130"/>
      <c r="M24" s="130"/>
      <c r="N24" s="130"/>
      <c r="O24" s="130"/>
      <c r="P24" s="130"/>
      <c r="Q24" s="130"/>
      <c r="R24" s="130"/>
      <c r="S24" s="130"/>
      <c r="T24" s="130"/>
      <c r="U24" s="130"/>
    </row>
    <row r="25" ht="13.5" customHeight="1" spans="1:21">
      <c r="A25" s="130"/>
      <c r="B25" s="130"/>
      <c r="C25" s="130"/>
      <c r="D25" s="130"/>
      <c r="E25" s="130"/>
      <c r="F25" s="130"/>
      <c r="G25" s="130"/>
      <c r="H25" s="130"/>
      <c r="I25" s="130"/>
      <c r="J25" s="130"/>
      <c r="K25" s="130"/>
      <c r="L25" s="130"/>
      <c r="M25" s="130"/>
      <c r="N25" s="130"/>
      <c r="O25" s="130"/>
      <c r="P25" s="130"/>
      <c r="Q25" s="130"/>
      <c r="R25" s="130"/>
      <c r="S25" s="130"/>
      <c r="T25" s="130"/>
      <c r="U25" s="130"/>
    </row>
    <row r="26" ht="13.5" customHeight="1" spans="1:21">
      <c r="A26" s="130"/>
      <c r="B26" s="130"/>
      <c r="C26" s="130"/>
      <c r="D26" s="130"/>
      <c r="E26" s="130"/>
      <c r="F26" s="130"/>
      <c r="G26" s="130"/>
      <c r="H26" s="130"/>
      <c r="I26" s="130"/>
      <c r="J26" s="130"/>
      <c r="K26" s="130"/>
      <c r="L26" s="130"/>
      <c r="M26" s="130"/>
      <c r="N26" s="130"/>
      <c r="O26" s="130"/>
      <c r="P26" s="130"/>
      <c r="Q26" s="130"/>
      <c r="R26" s="130"/>
      <c r="S26" s="130"/>
      <c r="T26" s="130"/>
      <c r="U26" s="130"/>
    </row>
    <row r="27" ht="13.5" customHeight="1" spans="1:21">
      <c r="A27" s="130"/>
      <c r="B27" s="130"/>
      <c r="C27" s="130"/>
      <c r="D27" s="130"/>
      <c r="E27" s="130"/>
      <c r="F27" s="130"/>
      <c r="G27" s="130"/>
      <c r="H27" s="130"/>
      <c r="I27" s="130"/>
      <c r="J27" s="130"/>
      <c r="K27" s="130"/>
      <c r="L27" s="130"/>
      <c r="M27" s="130"/>
      <c r="N27" s="130"/>
      <c r="O27" s="130"/>
      <c r="P27" s="130"/>
      <c r="Q27" s="130"/>
      <c r="R27" s="130"/>
      <c r="S27" s="130"/>
      <c r="T27" s="130"/>
      <c r="U27" s="130"/>
    </row>
    <row r="28" ht="13.5" customHeight="1" spans="1:21">
      <c r="A28" s="130"/>
      <c r="B28" s="130"/>
      <c r="C28" s="130"/>
      <c r="D28" s="130"/>
      <c r="E28" s="130"/>
      <c r="F28" s="130"/>
      <c r="G28" s="130"/>
      <c r="H28" s="130"/>
      <c r="I28" s="130"/>
      <c r="J28" s="130"/>
      <c r="K28" s="130"/>
      <c r="L28" s="130"/>
      <c r="M28" s="130"/>
      <c r="N28" s="130"/>
      <c r="O28" s="130"/>
      <c r="P28" s="130"/>
      <c r="Q28" s="130"/>
      <c r="R28" s="130"/>
      <c r="S28" s="130"/>
      <c r="T28" s="130"/>
      <c r="U28" s="130"/>
    </row>
    <row r="29" ht="13.5" customHeight="1" spans="1:21">
      <c r="A29" s="130"/>
      <c r="B29" s="130"/>
      <c r="C29" s="130"/>
      <c r="D29" s="130"/>
      <c r="E29" s="130"/>
      <c r="F29" s="130"/>
      <c r="G29" s="130"/>
      <c r="H29" s="130"/>
      <c r="I29" s="130"/>
      <c r="J29" s="130"/>
      <c r="K29" s="130"/>
      <c r="L29" s="130"/>
      <c r="M29" s="130"/>
      <c r="N29" s="130"/>
      <c r="O29" s="130"/>
      <c r="P29" s="130"/>
      <c r="Q29" s="130"/>
      <c r="R29" s="130"/>
      <c r="S29" s="130"/>
      <c r="T29" s="130"/>
      <c r="U29" s="130"/>
    </row>
    <row r="30" ht="13.5" customHeight="1" spans="1:21">
      <c r="A30" s="130"/>
      <c r="B30" s="130"/>
      <c r="C30" s="130"/>
      <c r="D30" s="130"/>
      <c r="E30" s="130"/>
      <c r="F30" s="130"/>
      <c r="G30" s="130"/>
      <c r="H30" s="130"/>
      <c r="I30" s="130"/>
      <c r="J30" s="130"/>
      <c r="K30" s="130"/>
      <c r="L30" s="130"/>
      <c r="M30" s="130"/>
      <c r="N30" s="130"/>
      <c r="O30" s="130"/>
      <c r="P30" s="130"/>
      <c r="Q30" s="130"/>
      <c r="R30" s="130"/>
      <c r="S30" s="130"/>
      <c r="T30" s="130"/>
      <c r="U30" s="130"/>
    </row>
    <row r="31" ht="13.5" customHeight="1" spans="1:21">
      <c r="A31" s="130"/>
      <c r="B31" s="130"/>
      <c r="C31" s="130"/>
      <c r="D31" s="130"/>
      <c r="E31" s="130"/>
      <c r="F31" s="130"/>
      <c r="G31" s="130"/>
      <c r="H31" s="130"/>
      <c r="I31" s="130"/>
      <c r="J31" s="130"/>
      <c r="K31" s="130"/>
      <c r="L31" s="130"/>
      <c r="M31" s="130"/>
      <c r="N31" s="130"/>
      <c r="O31" s="130"/>
      <c r="P31" s="130"/>
      <c r="Q31" s="130"/>
      <c r="R31" s="130"/>
      <c r="S31" s="130"/>
      <c r="T31" s="130"/>
      <c r="U31" s="130"/>
    </row>
    <row r="32" ht="13.5" customHeight="1" spans="1:21">
      <c r="A32" s="130"/>
      <c r="B32" s="130"/>
      <c r="C32" s="130"/>
      <c r="D32" s="130"/>
      <c r="E32" s="130"/>
      <c r="F32" s="130"/>
      <c r="G32" s="130"/>
      <c r="H32" s="130"/>
      <c r="I32" s="130"/>
      <c r="J32" s="130"/>
      <c r="K32" s="130"/>
      <c r="L32" s="130"/>
      <c r="M32" s="130"/>
      <c r="N32" s="130"/>
      <c r="O32" s="130"/>
      <c r="P32" s="130"/>
      <c r="Q32" s="130"/>
      <c r="R32" s="130"/>
      <c r="S32" s="130"/>
      <c r="T32" s="130"/>
      <c r="U32" s="130"/>
    </row>
    <row r="33" ht="13.5" customHeight="1" spans="1:21">
      <c r="A33" s="130"/>
      <c r="B33" s="130"/>
      <c r="C33" s="130"/>
      <c r="D33" s="130"/>
      <c r="E33" s="130"/>
      <c r="F33" s="130"/>
      <c r="G33" s="130"/>
      <c r="H33" s="130"/>
      <c r="I33" s="130"/>
      <c r="J33" s="130"/>
      <c r="K33" s="130"/>
      <c r="L33" s="130"/>
      <c r="M33" s="130"/>
      <c r="N33" s="130"/>
      <c r="O33" s="130"/>
      <c r="P33" s="130"/>
      <c r="Q33" s="130"/>
      <c r="R33" s="130"/>
      <c r="S33" s="130"/>
      <c r="T33" s="130"/>
      <c r="U33" s="130"/>
    </row>
    <row r="34" ht="13.5" customHeight="1" spans="1:21">
      <c r="A34" s="130"/>
      <c r="B34" s="130"/>
      <c r="C34" s="130"/>
      <c r="D34" s="130"/>
      <c r="E34" s="130"/>
      <c r="F34" s="130"/>
      <c r="G34" s="130"/>
      <c r="H34" s="130"/>
      <c r="I34" s="130"/>
      <c r="J34" s="130"/>
      <c r="K34" s="130"/>
      <c r="L34" s="130"/>
      <c r="M34" s="130"/>
      <c r="N34" s="130"/>
      <c r="O34" s="130"/>
      <c r="P34" s="130"/>
      <c r="Q34" s="130"/>
      <c r="R34" s="130"/>
      <c r="S34" s="130"/>
      <c r="T34" s="130"/>
      <c r="U34" s="130"/>
    </row>
    <row r="35" ht="13.5" customHeight="1" spans="1:21">
      <c r="A35" s="130"/>
      <c r="B35" s="130"/>
      <c r="C35" s="130"/>
      <c r="D35" s="130"/>
      <c r="E35" s="130"/>
      <c r="F35" s="130"/>
      <c r="G35" s="130"/>
      <c r="H35" s="130"/>
      <c r="I35" s="130"/>
      <c r="J35" s="130"/>
      <c r="K35" s="130"/>
      <c r="L35" s="130"/>
      <c r="M35" s="130"/>
      <c r="N35" s="130"/>
      <c r="O35" s="130"/>
      <c r="P35" s="130"/>
      <c r="Q35" s="130"/>
      <c r="R35" s="130"/>
      <c r="S35" s="130"/>
      <c r="T35" s="130"/>
      <c r="U35" s="130"/>
    </row>
    <row r="36" ht="13.5" customHeight="1" spans="1:21">
      <c r="A36" s="130"/>
      <c r="B36" s="130"/>
      <c r="C36" s="130"/>
      <c r="D36" s="130"/>
      <c r="E36" s="130"/>
      <c r="F36" s="130"/>
      <c r="G36" s="130"/>
      <c r="H36" s="130"/>
      <c r="I36" s="130"/>
      <c r="J36" s="130"/>
      <c r="K36" s="130"/>
      <c r="L36" s="130"/>
      <c r="M36" s="130"/>
      <c r="N36" s="130"/>
      <c r="O36" s="130"/>
      <c r="P36" s="130"/>
      <c r="Q36" s="130"/>
      <c r="R36" s="130"/>
      <c r="S36" s="130"/>
      <c r="T36" s="130"/>
      <c r="U36" s="130"/>
    </row>
    <row r="37" ht="13.5" customHeight="1" spans="1:21">
      <c r="A37" s="130"/>
      <c r="B37" s="130"/>
      <c r="C37" s="130"/>
      <c r="D37" s="130"/>
      <c r="E37" s="130"/>
      <c r="F37" s="130"/>
      <c r="G37" s="130"/>
      <c r="H37" s="130"/>
      <c r="I37" s="130"/>
      <c r="J37" s="130"/>
      <c r="K37" s="130"/>
      <c r="L37" s="130"/>
      <c r="M37" s="130"/>
      <c r="N37" s="130"/>
      <c r="O37" s="130"/>
      <c r="P37" s="130"/>
      <c r="Q37" s="130"/>
      <c r="R37" s="130"/>
      <c r="S37" s="130"/>
      <c r="T37" s="130"/>
      <c r="U37" s="130"/>
    </row>
    <row r="38" ht="13.5" customHeight="1" spans="1:21">
      <c r="A38" s="130"/>
      <c r="B38" s="130"/>
      <c r="C38" s="130"/>
      <c r="D38" s="130"/>
      <c r="E38" s="130"/>
      <c r="F38" s="130"/>
      <c r="G38" s="130"/>
      <c r="H38" s="130"/>
      <c r="I38" s="130"/>
      <c r="J38" s="130"/>
      <c r="K38" s="130"/>
      <c r="L38" s="130"/>
      <c r="M38" s="130"/>
      <c r="N38" s="130"/>
      <c r="O38" s="130"/>
      <c r="P38" s="130"/>
      <c r="Q38" s="130"/>
      <c r="R38" s="130"/>
      <c r="S38" s="130"/>
      <c r="T38" s="130"/>
      <c r="U38" s="130"/>
    </row>
    <row r="39" ht="13.5" customHeight="1" spans="1:21">
      <c r="A39" s="130"/>
      <c r="B39" s="130"/>
      <c r="C39" s="130"/>
      <c r="D39" s="130"/>
      <c r="E39" s="130"/>
      <c r="F39" s="130"/>
      <c r="G39" s="130"/>
      <c r="H39" s="130"/>
      <c r="I39" s="130"/>
      <c r="J39" s="130"/>
      <c r="K39" s="130"/>
      <c r="L39" s="130"/>
      <c r="M39" s="130"/>
      <c r="N39" s="130"/>
      <c r="O39" s="130"/>
      <c r="P39" s="130"/>
      <c r="Q39" s="130"/>
      <c r="R39" s="130"/>
      <c r="S39" s="130"/>
      <c r="T39" s="130"/>
      <c r="U39" s="130"/>
    </row>
    <row r="40" ht="13.5" customHeight="1" spans="1:21">
      <c r="A40" s="130"/>
      <c r="B40" s="130"/>
      <c r="C40" s="130"/>
      <c r="D40" s="130"/>
      <c r="E40" s="130"/>
      <c r="F40" s="130"/>
      <c r="G40" s="130"/>
      <c r="H40" s="130"/>
      <c r="I40" s="130"/>
      <c r="J40" s="130"/>
      <c r="K40" s="130"/>
      <c r="L40" s="130"/>
      <c r="M40" s="130"/>
      <c r="N40" s="130"/>
      <c r="O40" s="130"/>
      <c r="P40" s="130"/>
      <c r="Q40" s="130"/>
      <c r="R40" s="130"/>
      <c r="S40" s="130"/>
      <c r="T40" s="130"/>
      <c r="U40" s="130"/>
    </row>
    <row r="41" ht="13.5" customHeight="1" spans="1:21">
      <c r="A41" s="130"/>
      <c r="B41" s="130"/>
      <c r="C41" s="130"/>
      <c r="D41" s="130"/>
      <c r="E41" s="130"/>
      <c r="F41" s="130"/>
      <c r="G41" s="130"/>
      <c r="H41" s="130"/>
      <c r="I41" s="130"/>
      <c r="J41" s="130"/>
      <c r="K41" s="130"/>
      <c r="L41" s="130"/>
      <c r="M41" s="130"/>
      <c r="N41" s="130"/>
      <c r="O41" s="130"/>
      <c r="P41" s="130"/>
      <c r="Q41" s="130"/>
      <c r="R41" s="130"/>
      <c r="S41" s="130"/>
      <c r="T41" s="130"/>
      <c r="U41" s="130"/>
    </row>
    <row r="42" ht="13.5" customHeight="1" spans="1:21">
      <c r="A42" s="130"/>
      <c r="B42" s="130"/>
      <c r="C42" s="130"/>
      <c r="D42" s="130"/>
      <c r="E42" s="130"/>
      <c r="F42" s="130"/>
      <c r="G42" s="130"/>
      <c r="H42" s="130"/>
      <c r="I42" s="130"/>
      <c r="J42" s="130"/>
      <c r="K42" s="130"/>
      <c r="L42" s="130"/>
      <c r="M42" s="130"/>
      <c r="N42" s="130"/>
      <c r="O42" s="130"/>
      <c r="P42" s="130"/>
      <c r="Q42" s="130"/>
      <c r="R42" s="130"/>
      <c r="S42" s="130"/>
      <c r="T42" s="130"/>
      <c r="U42" s="130"/>
    </row>
    <row r="43" ht="30.75" customHeight="1" spans="1:21">
      <c r="A43" s="130"/>
      <c r="B43" s="130"/>
      <c r="C43" s="130"/>
      <c r="D43" s="130"/>
      <c r="E43" s="130"/>
      <c r="F43" s="130"/>
      <c r="G43" s="130"/>
      <c r="H43" s="130"/>
      <c r="I43" s="130"/>
      <c r="J43" s="130"/>
      <c r="K43" s="130"/>
      <c r="L43" s="130"/>
      <c r="M43" s="130"/>
      <c r="N43" s="130"/>
      <c r="O43" s="169" t="s">
        <v>465</v>
      </c>
      <c r="P43" s="130"/>
      <c r="Q43" s="130"/>
      <c r="R43" s="130"/>
      <c r="S43" s="130"/>
      <c r="T43" s="130"/>
      <c r="U43" s="130"/>
    </row>
    <row r="44" ht="30.75" customHeight="1" spans="1:21">
      <c r="A44" s="130"/>
      <c r="B44" s="131" t="s">
        <v>466</v>
      </c>
      <c r="C44" s="132"/>
      <c r="D44" s="132"/>
      <c r="E44" s="133"/>
      <c r="F44" s="133"/>
      <c r="G44" s="133"/>
      <c r="H44" s="133"/>
      <c r="I44" s="133"/>
      <c r="J44" s="170" t="s">
        <v>445</v>
      </c>
      <c r="K44" s="171" t="s">
        <v>446</v>
      </c>
      <c r="L44" s="172" t="s">
        <v>447</v>
      </c>
      <c r="M44" s="172" t="s">
        <v>448</v>
      </c>
      <c r="N44" s="172" t="s">
        <v>449</v>
      </c>
      <c r="O44" s="173" t="s">
        <v>450</v>
      </c>
      <c r="P44" s="130"/>
      <c r="Q44" s="130"/>
      <c r="R44" s="130"/>
      <c r="S44" s="130"/>
      <c r="T44" s="130"/>
      <c r="U44" s="130"/>
    </row>
    <row r="45" ht="30.75" customHeight="1" spans="1:21">
      <c r="A45" s="130"/>
      <c r="B45" s="134" t="s">
        <v>467</v>
      </c>
      <c r="C45" s="135"/>
      <c r="D45" s="136"/>
      <c r="E45" s="137" t="s">
        <v>210</v>
      </c>
      <c r="F45" s="137"/>
      <c r="G45" s="137"/>
      <c r="H45" s="137"/>
      <c r="I45" s="137"/>
      <c r="J45" s="174"/>
      <c r="K45" s="175">
        <v>1016</v>
      </c>
      <c r="L45" s="176">
        <v>1073</v>
      </c>
      <c r="M45" s="176">
        <v>1090</v>
      </c>
      <c r="N45" s="176">
        <v>988</v>
      </c>
      <c r="O45" s="177">
        <v>985</v>
      </c>
      <c r="P45" s="130"/>
      <c r="Q45" s="130"/>
      <c r="R45" s="130"/>
      <c r="S45" s="130"/>
      <c r="T45" s="130"/>
      <c r="U45" s="130"/>
    </row>
    <row r="46" ht="30.75" customHeight="1" spans="1:21">
      <c r="A46" s="130"/>
      <c r="B46" s="138"/>
      <c r="C46" s="139"/>
      <c r="D46" s="140"/>
      <c r="E46" s="141" t="s">
        <v>468</v>
      </c>
      <c r="F46" s="141"/>
      <c r="G46" s="141"/>
      <c r="H46" s="141"/>
      <c r="I46" s="141"/>
      <c r="J46" s="178"/>
      <c r="K46" s="179" t="s">
        <v>46</v>
      </c>
      <c r="L46" s="180" t="s">
        <v>46</v>
      </c>
      <c r="M46" s="180" t="s">
        <v>46</v>
      </c>
      <c r="N46" s="180" t="s">
        <v>46</v>
      </c>
      <c r="O46" s="181" t="s">
        <v>46</v>
      </c>
      <c r="P46" s="130"/>
      <c r="Q46" s="130"/>
      <c r="R46" s="130"/>
      <c r="S46" s="130"/>
      <c r="T46" s="130"/>
      <c r="U46" s="130"/>
    </row>
    <row r="47" ht="30.75" customHeight="1" spans="1:21">
      <c r="A47" s="130"/>
      <c r="B47" s="138"/>
      <c r="C47" s="139"/>
      <c r="D47" s="140"/>
      <c r="E47" s="141" t="s">
        <v>345</v>
      </c>
      <c r="F47" s="141"/>
      <c r="G47" s="141"/>
      <c r="H47" s="141"/>
      <c r="I47" s="141"/>
      <c r="J47" s="178"/>
      <c r="K47" s="179" t="s">
        <v>46</v>
      </c>
      <c r="L47" s="180" t="s">
        <v>46</v>
      </c>
      <c r="M47" s="180" t="s">
        <v>46</v>
      </c>
      <c r="N47" s="180" t="s">
        <v>46</v>
      </c>
      <c r="O47" s="181" t="s">
        <v>46</v>
      </c>
      <c r="P47" s="130"/>
      <c r="Q47" s="130"/>
      <c r="R47" s="130"/>
      <c r="S47" s="130"/>
      <c r="T47" s="130"/>
      <c r="U47" s="130"/>
    </row>
    <row r="48" ht="30.75" customHeight="1" spans="1:21">
      <c r="A48" s="130"/>
      <c r="B48" s="138"/>
      <c r="C48" s="139"/>
      <c r="D48" s="140"/>
      <c r="E48" s="141" t="s">
        <v>469</v>
      </c>
      <c r="F48" s="141"/>
      <c r="G48" s="141"/>
      <c r="H48" s="141"/>
      <c r="I48" s="141"/>
      <c r="J48" s="178"/>
      <c r="K48" s="179">
        <v>169</v>
      </c>
      <c r="L48" s="180">
        <v>171</v>
      </c>
      <c r="M48" s="180">
        <v>176</v>
      </c>
      <c r="N48" s="180">
        <v>186</v>
      </c>
      <c r="O48" s="181">
        <v>117</v>
      </c>
      <c r="P48" s="130"/>
      <c r="Q48" s="130"/>
      <c r="R48" s="130"/>
      <c r="S48" s="130"/>
      <c r="T48" s="130"/>
      <c r="U48" s="130"/>
    </row>
    <row r="49" ht="30.75" customHeight="1" spans="1:21">
      <c r="A49" s="130"/>
      <c r="B49" s="138"/>
      <c r="C49" s="139"/>
      <c r="D49" s="140"/>
      <c r="E49" s="141" t="s">
        <v>470</v>
      </c>
      <c r="F49" s="141"/>
      <c r="G49" s="141"/>
      <c r="H49" s="141"/>
      <c r="I49" s="141"/>
      <c r="J49" s="178"/>
      <c r="K49" s="179">
        <v>50</v>
      </c>
      <c r="L49" s="180">
        <v>75</v>
      </c>
      <c r="M49" s="180">
        <v>46</v>
      </c>
      <c r="N49" s="180">
        <v>53</v>
      </c>
      <c r="O49" s="181">
        <v>64</v>
      </c>
      <c r="P49" s="130"/>
      <c r="Q49" s="130"/>
      <c r="R49" s="130"/>
      <c r="S49" s="130"/>
      <c r="T49" s="130"/>
      <c r="U49" s="130"/>
    </row>
    <row r="50" ht="30.75" customHeight="1" spans="1:21">
      <c r="A50" s="130"/>
      <c r="B50" s="138"/>
      <c r="C50" s="139"/>
      <c r="D50" s="140"/>
      <c r="E50" s="141" t="s">
        <v>471</v>
      </c>
      <c r="F50" s="141"/>
      <c r="G50" s="141"/>
      <c r="H50" s="141"/>
      <c r="I50" s="141"/>
      <c r="J50" s="178"/>
      <c r="K50" s="179" t="s">
        <v>46</v>
      </c>
      <c r="L50" s="180" t="s">
        <v>46</v>
      </c>
      <c r="M50" s="180" t="s">
        <v>46</v>
      </c>
      <c r="N50" s="180" t="s">
        <v>46</v>
      </c>
      <c r="O50" s="181" t="s">
        <v>46</v>
      </c>
      <c r="P50" s="130"/>
      <c r="Q50" s="130"/>
      <c r="R50" s="130"/>
      <c r="S50" s="130"/>
      <c r="T50" s="130"/>
      <c r="U50" s="130"/>
    </row>
    <row r="51" ht="30.75" customHeight="1" spans="1:21">
      <c r="A51" s="130"/>
      <c r="B51" s="142"/>
      <c r="C51" s="143"/>
      <c r="D51" s="144"/>
      <c r="E51" s="141" t="s">
        <v>357</v>
      </c>
      <c r="F51" s="141"/>
      <c r="G51" s="141"/>
      <c r="H51" s="141"/>
      <c r="I51" s="141"/>
      <c r="J51" s="178"/>
      <c r="K51" s="179">
        <v>1</v>
      </c>
      <c r="L51" s="180">
        <v>0</v>
      </c>
      <c r="M51" s="180">
        <v>0</v>
      </c>
      <c r="N51" s="180">
        <v>0</v>
      </c>
      <c r="O51" s="181">
        <v>0</v>
      </c>
      <c r="P51" s="130"/>
      <c r="Q51" s="130"/>
      <c r="R51" s="130"/>
      <c r="S51" s="130"/>
      <c r="T51" s="130"/>
      <c r="U51" s="130"/>
    </row>
    <row r="52" ht="30.75" customHeight="1" spans="1:21">
      <c r="A52" s="130"/>
      <c r="B52" s="145" t="s">
        <v>472</v>
      </c>
      <c r="C52" s="146"/>
      <c r="D52" s="144"/>
      <c r="E52" s="141" t="s">
        <v>473</v>
      </c>
      <c r="F52" s="141"/>
      <c r="G52" s="141"/>
      <c r="H52" s="141"/>
      <c r="I52" s="141"/>
      <c r="J52" s="178"/>
      <c r="K52" s="179">
        <v>782</v>
      </c>
      <c r="L52" s="180">
        <v>792</v>
      </c>
      <c r="M52" s="180">
        <v>795</v>
      </c>
      <c r="N52" s="180">
        <v>718</v>
      </c>
      <c r="O52" s="181">
        <v>722</v>
      </c>
      <c r="P52" s="130"/>
      <c r="Q52" s="130"/>
      <c r="R52" s="130"/>
      <c r="S52" s="130"/>
      <c r="T52" s="130"/>
      <c r="U52" s="130"/>
    </row>
    <row r="53" ht="30.75" customHeight="1" spans="1:21">
      <c r="A53" s="130"/>
      <c r="B53" s="147" t="s">
        <v>474</v>
      </c>
      <c r="C53" s="148"/>
      <c r="D53" s="149"/>
      <c r="E53" s="150" t="s">
        <v>475</v>
      </c>
      <c r="F53" s="150"/>
      <c r="G53" s="150"/>
      <c r="H53" s="150"/>
      <c r="I53" s="150"/>
      <c r="J53" s="182"/>
      <c r="K53" s="183">
        <v>454</v>
      </c>
      <c r="L53" s="184">
        <v>527</v>
      </c>
      <c r="M53" s="184">
        <v>517</v>
      </c>
      <c r="N53" s="184">
        <v>509</v>
      </c>
      <c r="O53" s="185">
        <v>444</v>
      </c>
      <c r="P53" s="130"/>
      <c r="Q53" s="130"/>
      <c r="R53" s="130"/>
      <c r="S53" s="130"/>
      <c r="T53" s="130"/>
      <c r="U53" s="130"/>
    </row>
    <row r="54" ht="24" customHeight="1" spans="1:21">
      <c r="A54" s="130"/>
      <c r="B54" s="151" t="s">
        <v>476</v>
      </c>
      <c r="C54" s="130"/>
      <c r="D54" s="130"/>
      <c r="E54" s="130"/>
      <c r="F54" s="130"/>
      <c r="G54" s="130"/>
      <c r="H54" s="130"/>
      <c r="I54" s="130"/>
      <c r="J54" s="130"/>
      <c r="K54" s="130"/>
      <c r="L54" s="130"/>
      <c r="M54" s="130"/>
      <c r="N54" s="130"/>
      <c r="O54" s="130"/>
      <c r="P54" s="130"/>
      <c r="Q54" s="130"/>
      <c r="R54" s="130"/>
      <c r="S54" s="130"/>
      <c r="T54" s="130"/>
      <c r="U54" s="130"/>
    </row>
    <row r="55" ht="24" customHeight="1" spans="1:21">
      <c r="A55" s="130"/>
      <c r="B55" s="152" t="s">
        <v>477</v>
      </c>
      <c r="C55" s="153"/>
      <c r="D55" s="153"/>
      <c r="E55" s="153"/>
      <c r="F55" s="153"/>
      <c r="G55" s="153"/>
      <c r="H55" s="153"/>
      <c r="I55" s="153"/>
      <c r="J55" s="153"/>
      <c r="K55" s="186"/>
      <c r="L55" s="186"/>
      <c r="M55" s="186"/>
      <c r="N55" s="186"/>
      <c r="O55" s="187" t="s">
        <v>465</v>
      </c>
      <c r="P55" s="130"/>
      <c r="Q55" s="130"/>
      <c r="R55" s="130"/>
      <c r="S55" s="130"/>
      <c r="T55" s="130"/>
      <c r="U55" s="130"/>
    </row>
    <row r="56" ht="31.5" customHeight="1" spans="1:21">
      <c r="A56" s="130"/>
      <c r="B56" s="154"/>
      <c r="C56" s="155"/>
      <c r="D56" s="155"/>
      <c r="E56" s="156"/>
      <c r="F56" s="156"/>
      <c r="G56" s="156"/>
      <c r="H56" s="156"/>
      <c r="I56" s="156"/>
      <c r="J56" s="188" t="s">
        <v>445</v>
      </c>
      <c r="K56" s="189" t="s">
        <v>478</v>
      </c>
      <c r="L56" s="190" t="s">
        <v>479</v>
      </c>
      <c r="M56" s="190" t="s">
        <v>480</v>
      </c>
      <c r="N56" s="190" t="s">
        <v>481</v>
      </c>
      <c r="O56" s="191" t="s">
        <v>482</v>
      </c>
      <c r="P56" s="130"/>
      <c r="Q56" s="130"/>
      <c r="R56" s="130"/>
      <c r="S56" s="130"/>
      <c r="T56" s="130"/>
      <c r="U56" s="130"/>
    </row>
    <row r="57" ht="31.5" customHeight="1" spans="2:15">
      <c r="B57" s="157" t="s">
        <v>483</v>
      </c>
      <c r="C57" s="158"/>
      <c r="D57" s="159" t="s">
        <v>484</v>
      </c>
      <c r="E57" s="160"/>
      <c r="F57" s="160"/>
      <c r="G57" s="160"/>
      <c r="H57" s="160"/>
      <c r="I57" s="160"/>
      <c r="J57" s="192"/>
      <c r="K57" s="193"/>
      <c r="L57" s="194"/>
      <c r="M57" s="194"/>
      <c r="N57" s="194"/>
      <c r="O57" s="195"/>
    </row>
    <row r="58" ht="31.5" customHeight="1" spans="2:15">
      <c r="B58" s="161"/>
      <c r="C58" s="162"/>
      <c r="D58" s="163" t="s">
        <v>485</v>
      </c>
      <c r="E58" s="164"/>
      <c r="F58" s="164"/>
      <c r="G58" s="164"/>
      <c r="H58" s="164"/>
      <c r="I58" s="164"/>
      <c r="J58" s="196"/>
      <c r="K58" s="197"/>
      <c r="L58" s="198"/>
      <c r="M58" s="198"/>
      <c r="N58" s="198"/>
      <c r="O58" s="199"/>
    </row>
    <row r="59" ht="24" customHeight="1" spans="2:15">
      <c r="B59" s="165"/>
      <c r="C59" s="165"/>
      <c r="D59" s="166" t="s">
        <v>486</v>
      </c>
      <c r="E59" s="167"/>
      <c r="F59" s="167"/>
      <c r="G59" s="167"/>
      <c r="H59" s="167"/>
      <c r="I59" s="167"/>
      <c r="J59" s="167"/>
      <c r="K59" s="167"/>
      <c r="L59" s="167"/>
      <c r="M59" s="167"/>
      <c r="N59" s="167"/>
      <c r="O59" s="167"/>
    </row>
    <row r="60" ht="24" customHeight="1" spans="2:15">
      <c r="B60" s="168"/>
      <c r="C60" s="168"/>
      <c r="D60" s="166" t="s">
        <v>487</v>
      </c>
      <c r="E60" s="167"/>
      <c r="F60" s="167"/>
      <c r="G60" s="167"/>
      <c r="H60" s="167"/>
      <c r="I60" s="167"/>
      <c r="J60" s="167"/>
      <c r="K60" s="167"/>
      <c r="L60" s="167"/>
      <c r="M60" s="167"/>
      <c r="N60" s="167"/>
      <c r="O60" s="167"/>
    </row>
    <row r="61" ht="24" customHeight="1" spans="1:21">
      <c r="A61" s="130"/>
      <c r="B61" s="151"/>
      <c r="C61" s="130"/>
      <c r="D61" s="130"/>
      <c r="E61" s="130"/>
      <c r="F61" s="130"/>
      <c r="G61" s="130"/>
      <c r="H61" s="130"/>
      <c r="I61" s="130"/>
      <c r="J61" s="130"/>
      <c r="K61" s="130"/>
      <c r="L61" s="130"/>
      <c r="M61" s="130"/>
      <c r="N61" s="130"/>
      <c r="O61" s="130"/>
      <c r="P61" s="130"/>
      <c r="Q61" s="130"/>
      <c r="R61" s="130"/>
      <c r="S61" s="130"/>
      <c r="T61" s="130"/>
      <c r="U61" s="130"/>
    </row>
    <row r="62" ht="24" customHeight="1" spans="1:21">
      <c r="A62" s="130"/>
      <c r="B62" s="151"/>
      <c r="C62" s="130"/>
      <c r="D62" s="130"/>
      <c r="E62" s="130"/>
      <c r="F62" s="130"/>
      <c r="G62" s="130"/>
      <c r="H62" s="130"/>
      <c r="I62" s="130"/>
      <c r="J62" s="130"/>
      <c r="K62" s="130"/>
      <c r="L62" s="130"/>
      <c r="M62" s="130"/>
      <c r="N62" s="130"/>
      <c r="O62" s="130"/>
      <c r="P62" s="130"/>
      <c r="Q62" s="130"/>
      <c r="R62" s="130"/>
      <c r="S62" s="130"/>
      <c r="T62" s="130"/>
      <c r="U62" s="130"/>
    </row>
  </sheetData>
  <sheetProtection algorithmName="SHA-512" hashValue="Zg0HDj9pBpzXxO3N/zNr+CilSx7CADZSFXqUm0xFYadSjWuGM303xjSUfYLMloQDTb0Mme5LAVhGlkUcWeeZYg==" saltValue="CgMDIHNcZ1jxGsI2LvHcA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rintOptions horizontalCentered="1"/>
  <pageMargins left="0" right="0" top="0.196527777777778" bottom="0.236111111111111" header="0" footer="0"/>
  <pageSetup paperSize="9" scale="56" orientation="landscape"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M58"/>
  <sheetViews>
    <sheetView showGridLines="0" topLeftCell="L1" workbookViewId="0">
      <selection activeCell="S48" sqref="S48"/>
    </sheetView>
  </sheetViews>
  <sheetFormatPr defaultColWidth="0" defaultRowHeight="13.5" customHeight="1" zeroHeight="1"/>
  <cols>
    <col min="1" max="1" width="6.625" style="82" customWidth="1"/>
    <col min="2" max="3" width="12.625" style="82" customWidth="1"/>
    <col min="4" max="4" width="11.625" style="82" customWidth="1"/>
    <col min="5" max="8" width="10.375" style="82" customWidth="1"/>
    <col min="9" max="13" width="16.375" style="82" customWidth="1"/>
    <col min="14" max="19" width="12.625" style="82" customWidth="1"/>
    <col min="20" max="16384" width="0" style="8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spans="13:13">
      <c r="M39" s="115" t="s">
        <v>465</v>
      </c>
    </row>
    <row r="40" ht="27.75" customHeight="1" spans="2:13">
      <c r="B40" s="83" t="s">
        <v>466</v>
      </c>
      <c r="C40" s="84"/>
      <c r="D40" s="84"/>
      <c r="E40" s="85"/>
      <c r="F40" s="85"/>
      <c r="G40" s="85"/>
      <c r="H40" s="86" t="s">
        <v>445</v>
      </c>
      <c r="I40" s="116" t="s">
        <v>446</v>
      </c>
      <c r="J40" s="117" t="s">
        <v>447</v>
      </c>
      <c r="K40" s="117" t="s">
        <v>448</v>
      </c>
      <c r="L40" s="117" t="s">
        <v>449</v>
      </c>
      <c r="M40" s="118" t="s">
        <v>450</v>
      </c>
    </row>
    <row r="41" ht="27.75" customHeight="1" spans="2:13">
      <c r="B41" s="87" t="s">
        <v>488</v>
      </c>
      <c r="C41" s="88"/>
      <c r="D41" s="89"/>
      <c r="E41" s="90" t="s">
        <v>489</v>
      </c>
      <c r="F41" s="90"/>
      <c r="G41" s="90"/>
      <c r="H41" s="91"/>
      <c r="I41" s="119">
        <v>11404</v>
      </c>
      <c r="J41" s="120">
        <v>10968</v>
      </c>
      <c r="K41" s="120">
        <v>10479</v>
      </c>
      <c r="L41" s="120">
        <v>9809</v>
      </c>
      <c r="M41" s="121">
        <v>9497</v>
      </c>
    </row>
    <row r="42" ht="27.75" customHeight="1" spans="2:13">
      <c r="B42" s="92"/>
      <c r="C42" s="93"/>
      <c r="D42" s="94"/>
      <c r="E42" s="95" t="s">
        <v>490</v>
      </c>
      <c r="F42" s="95"/>
      <c r="G42" s="95"/>
      <c r="H42" s="96"/>
      <c r="I42" s="122">
        <v>64</v>
      </c>
      <c r="J42" s="123">
        <v>64</v>
      </c>
      <c r="K42" s="123">
        <v>18</v>
      </c>
      <c r="L42" s="123">
        <v>18</v>
      </c>
      <c r="M42" s="124">
        <v>18</v>
      </c>
    </row>
    <row r="43" ht="27.75" customHeight="1" spans="2:13">
      <c r="B43" s="92"/>
      <c r="C43" s="93"/>
      <c r="D43" s="94"/>
      <c r="E43" s="95" t="s">
        <v>491</v>
      </c>
      <c r="F43" s="95"/>
      <c r="G43" s="95"/>
      <c r="H43" s="96"/>
      <c r="I43" s="122">
        <v>3497</v>
      </c>
      <c r="J43" s="123">
        <v>3310</v>
      </c>
      <c r="K43" s="123">
        <v>3176</v>
      </c>
      <c r="L43" s="123">
        <v>3033</v>
      </c>
      <c r="M43" s="124">
        <v>2543</v>
      </c>
    </row>
    <row r="44" ht="27.75" customHeight="1" spans="2:13">
      <c r="B44" s="92"/>
      <c r="C44" s="93"/>
      <c r="D44" s="94"/>
      <c r="E44" s="95" t="s">
        <v>492</v>
      </c>
      <c r="F44" s="95"/>
      <c r="G44" s="95"/>
      <c r="H44" s="96"/>
      <c r="I44" s="122">
        <v>640</v>
      </c>
      <c r="J44" s="123">
        <v>634</v>
      </c>
      <c r="K44" s="123">
        <v>717</v>
      </c>
      <c r="L44" s="123">
        <v>779</v>
      </c>
      <c r="M44" s="124">
        <v>896</v>
      </c>
    </row>
    <row r="45" ht="27.75" customHeight="1" spans="2:13">
      <c r="B45" s="92"/>
      <c r="C45" s="93"/>
      <c r="D45" s="94"/>
      <c r="E45" s="95" t="s">
        <v>493</v>
      </c>
      <c r="F45" s="95"/>
      <c r="G45" s="95"/>
      <c r="H45" s="96"/>
      <c r="I45" s="122">
        <v>845</v>
      </c>
      <c r="J45" s="123">
        <v>772</v>
      </c>
      <c r="K45" s="123">
        <v>796</v>
      </c>
      <c r="L45" s="123">
        <v>760</v>
      </c>
      <c r="M45" s="124">
        <v>698</v>
      </c>
    </row>
    <row r="46" ht="27.75" customHeight="1" spans="2:13">
      <c r="B46" s="92"/>
      <c r="C46" s="93"/>
      <c r="D46" s="97"/>
      <c r="E46" s="95" t="s">
        <v>494</v>
      </c>
      <c r="F46" s="95"/>
      <c r="G46" s="95"/>
      <c r="H46" s="96"/>
      <c r="I46" s="122" t="s">
        <v>46</v>
      </c>
      <c r="J46" s="123" t="s">
        <v>46</v>
      </c>
      <c r="K46" s="123" t="s">
        <v>46</v>
      </c>
      <c r="L46" s="123" t="s">
        <v>46</v>
      </c>
      <c r="M46" s="124" t="s">
        <v>46</v>
      </c>
    </row>
    <row r="47" ht="27.75" customHeight="1" spans="2:13">
      <c r="B47" s="92"/>
      <c r="C47" s="93"/>
      <c r="D47" s="98"/>
      <c r="E47" s="99" t="s">
        <v>495</v>
      </c>
      <c r="F47" s="100"/>
      <c r="G47" s="100"/>
      <c r="H47" s="101"/>
      <c r="I47" s="122" t="s">
        <v>46</v>
      </c>
      <c r="J47" s="123" t="s">
        <v>46</v>
      </c>
      <c r="K47" s="123" t="s">
        <v>46</v>
      </c>
      <c r="L47" s="123" t="s">
        <v>46</v>
      </c>
      <c r="M47" s="124" t="s">
        <v>46</v>
      </c>
    </row>
    <row r="48" ht="27.75" customHeight="1" spans="2:13">
      <c r="B48" s="92"/>
      <c r="C48" s="93"/>
      <c r="D48" s="94"/>
      <c r="E48" s="95" t="s">
        <v>306</v>
      </c>
      <c r="F48" s="95"/>
      <c r="G48" s="95"/>
      <c r="H48" s="96"/>
      <c r="I48" s="122" t="s">
        <v>46</v>
      </c>
      <c r="J48" s="123" t="s">
        <v>46</v>
      </c>
      <c r="K48" s="123" t="s">
        <v>46</v>
      </c>
      <c r="L48" s="123" t="s">
        <v>46</v>
      </c>
      <c r="M48" s="124" t="s">
        <v>46</v>
      </c>
    </row>
    <row r="49" ht="27.75" customHeight="1" spans="2:13">
      <c r="B49" s="102"/>
      <c r="C49" s="103"/>
      <c r="D49" s="94"/>
      <c r="E49" s="95" t="s">
        <v>496</v>
      </c>
      <c r="F49" s="95"/>
      <c r="G49" s="95"/>
      <c r="H49" s="96"/>
      <c r="I49" s="122" t="s">
        <v>46</v>
      </c>
      <c r="J49" s="123" t="s">
        <v>46</v>
      </c>
      <c r="K49" s="123" t="s">
        <v>46</v>
      </c>
      <c r="L49" s="123" t="s">
        <v>46</v>
      </c>
      <c r="M49" s="124" t="s">
        <v>46</v>
      </c>
    </row>
    <row r="50" ht="27.75" customHeight="1" spans="2:13">
      <c r="B50" s="104" t="s">
        <v>497</v>
      </c>
      <c r="C50" s="105"/>
      <c r="D50" s="106"/>
      <c r="E50" s="95" t="s">
        <v>498</v>
      </c>
      <c r="F50" s="95"/>
      <c r="G50" s="95"/>
      <c r="H50" s="96"/>
      <c r="I50" s="122">
        <v>1354</v>
      </c>
      <c r="J50" s="123">
        <v>1101</v>
      </c>
      <c r="K50" s="123">
        <v>1233</v>
      </c>
      <c r="L50" s="123">
        <v>1246</v>
      </c>
      <c r="M50" s="124">
        <v>1349</v>
      </c>
    </row>
    <row r="51" ht="27.75" customHeight="1" spans="2:13">
      <c r="B51" s="92"/>
      <c r="C51" s="93"/>
      <c r="D51" s="94"/>
      <c r="E51" s="95" t="s">
        <v>499</v>
      </c>
      <c r="F51" s="95"/>
      <c r="G51" s="95"/>
      <c r="H51" s="96"/>
      <c r="I51" s="122">
        <v>320</v>
      </c>
      <c r="J51" s="123">
        <v>267</v>
      </c>
      <c r="K51" s="123">
        <v>213</v>
      </c>
      <c r="L51" s="123" t="s">
        <v>46</v>
      </c>
      <c r="M51" s="124" t="s">
        <v>46</v>
      </c>
    </row>
    <row r="52" ht="27.75" customHeight="1" spans="2:13">
      <c r="B52" s="102"/>
      <c r="C52" s="103"/>
      <c r="D52" s="94"/>
      <c r="E52" s="95" t="s">
        <v>500</v>
      </c>
      <c r="F52" s="95"/>
      <c r="G52" s="95"/>
      <c r="H52" s="96"/>
      <c r="I52" s="122">
        <v>9040</v>
      </c>
      <c r="J52" s="123">
        <v>8900</v>
      </c>
      <c r="K52" s="123">
        <v>8813</v>
      </c>
      <c r="L52" s="123">
        <v>8679</v>
      </c>
      <c r="M52" s="124">
        <v>8651</v>
      </c>
    </row>
    <row r="53" ht="27.75" customHeight="1" spans="2:13">
      <c r="B53" s="107" t="s">
        <v>474</v>
      </c>
      <c r="C53" s="108"/>
      <c r="D53" s="109"/>
      <c r="E53" s="110" t="s">
        <v>501</v>
      </c>
      <c r="F53" s="110"/>
      <c r="G53" s="110"/>
      <c r="H53" s="111"/>
      <c r="I53" s="125">
        <v>5736</v>
      </c>
      <c r="J53" s="126">
        <v>5481</v>
      </c>
      <c r="K53" s="126">
        <v>4927</v>
      </c>
      <c r="L53" s="126">
        <v>4473</v>
      </c>
      <c r="M53" s="127">
        <v>3654</v>
      </c>
    </row>
    <row r="54" ht="27.75" customHeight="1" spans="2:13">
      <c r="B54" s="112" t="s">
        <v>502</v>
      </c>
      <c r="C54" s="113"/>
      <c r="D54" s="113"/>
      <c r="E54" s="114"/>
      <c r="F54" s="114"/>
      <c r="G54" s="114"/>
      <c r="H54" s="114"/>
      <c r="I54" s="128"/>
      <c r="J54" s="128"/>
      <c r="K54" s="128"/>
      <c r="L54" s="128"/>
      <c r="M54" s="128"/>
    </row>
    <row r="55" ht="12.75" customHeight="1"/>
    <row r="56" ht="12.75" hidden="1" customHeight="1"/>
    <row r="57" ht="12.75" hidden="1" customHeight="1"/>
    <row r="58" ht="12.75" hidden="1" customHeight="1"/>
  </sheetData>
  <sheetProtection algorithmName="SHA-512" hashValue="MfdJ45nknNF5w3C05kfAfXSBsQiqDohOEY/A/ffkSpjOM9DBz5V+csvnYMt7BXPuWbgwsKsoLhkHIQ+fRzNYpQ==" saltValue="m4wJXZ01yIw/f/lgpcnm3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rintOptions horizontalCentered="1"/>
  <pageMargins left="0" right="0" top="0.196527777777778" bottom="0" header="0" footer="0"/>
  <pageSetup paperSize="9" scale="60" orientation="landscape"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H64"/>
  <sheetViews>
    <sheetView showGridLines="0" zoomScale="70" zoomScaleNormal="70" topLeftCell="A10" workbookViewId="0">
      <selection activeCell="I8" sqref="I8"/>
    </sheetView>
  </sheetViews>
  <sheetFormatPr defaultColWidth="0" defaultRowHeight="0" customHeight="1" zeroHeight="1" outlineLevelCol="7"/>
  <cols>
    <col min="1" max="1" width="8.25" style="43" customWidth="1"/>
    <col min="2" max="2" width="16.375" style="43" customWidth="1"/>
    <col min="3" max="5" width="26.25" style="43" customWidth="1"/>
    <col min="6" max="8" width="24.25" style="43" customWidth="1"/>
    <col min="9" max="14" width="26" style="43" customWidth="1"/>
    <col min="15" max="15" width="6.125" style="43" customWidth="1"/>
    <col min="16" max="16" width="9" style="43" hidden="1" customWidth="1"/>
    <col min="17" max="20" width="0" style="43" hidden="1" customWidth="1"/>
    <col min="21" max="21" width="9" style="43" hidden="1" customWidth="1"/>
    <col min="22" max="22" width="0" style="43" hidden="1" customWidth="1"/>
    <col min="23" max="23" width="9" style="43" hidden="1" customWidth="1"/>
    <col min="24" max="16384" width="0" style="43"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20.25" customHeight="1"/>
    <row r="50" ht="16.5" customHeight="1"/>
    <row r="51" ht="29.25" customHeight="1"/>
    <row r="52" ht="29.25" customHeight="1"/>
    <row r="53" ht="52.5" customHeight="1" spans="2:8">
      <c r="B53" s="44"/>
      <c r="C53" s="44"/>
      <c r="D53" s="44"/>
      <c r="E53" s="44"/>
      <c r="F53" s="44"/>
      <c r="G53" s="44"/>
      <c r="H53" s="45" t="s">
        <v>465</v>
      </c>
    </row>
    <row r="54" ht="29.25" customHeight="1" spans="2:8">
      <c r="B54" s="46" t="s">
        <v>7</v>
      </c>
      <c r="C54" s="47"/>
      <c r="D54" s="47"/>
      <c r="E54" s="48" t="s">
        <v>445</v>
      </c>
      <c r="F54" s="49" t="s">
        <v>448</v>
      </c>
      <c r="G54" s="49" t="s">
        <v>449</v>
      </c>
      <c r="H54" s="50" t="s">
        <v>450</v>
      </c>
    </row>
    <row r="55" ht="52.5" customHeight="1" spans="2:8">
      <c r="B55" s="51"/>
      <c r="C55" s="52" t="s">
        <v>100</v>
      </c>
      <c r="D55" s="52"/>
      <c r="E55" s="53"/>
      <c r="F55" s="54">
        <v>849</v>
      </c>
      <c r="G55" s="54">
        <v>660</v>
      </c>
      <c r="H55" s="55">
        <v>651</v>
      </c>
    </row>
    <row r="56" ht="52.5" customHeight="1" spans="2:8">
      <c r="B56" s="56"/>
      <c r="C56" s="57" t="s">
        <v>103</v>
      </c>
      <c r="D56" s="57"/>
      <c r="E56" s="58"/>
      <c r="F56" s="59">
        <v>45</v>
      </c>
      <c r="G56" s="59">
        <v>45</v>
      </c>
      <c r="H56" s="60">
        <v>45</v>
      </c>
    </row>
    <row r="57" ht="53.25" customHeight="1" spans="2:8">
      <c r="B57" s="56"/>
      <c r="C57" s="61" t="s">
        <v>105</v>
      </c>
      <c r="D57" s="61"/>
      <c r="E57" s="62"/>
      <c r="F57" s="63">
        <v>404</v>
      </c>
      <c r="G57" s="63">
        <v>630</v>
      </c>
      <c r="H57" s="64">
        <v>767</v>
      </c>
    </row>
    <row r="58" ht="45.75" customHeight="1" spans="2:8">
      <c r="B58" s="65"/>
      <c r="C58" s="66" t="s">
        <v>503</v>
      </c>
      <c r="D58" s="67"/>
      <c r="E58" s="68"/>
      <c r="F58" s="69">
        <v>30</v>
      </c>
      <c r="G58" s="69">
        <v>178</v>
      </c>
      <c r="H58" s="70">
        <v>248</v>
      </c>
    </row>
    <row r="59" ht="45.75" customHeight="1" spans="2:8">
      <c r="B59" s="65"/>
      <c r="C59" s="66" t="s">
        <v>504</v>
      </c>
      <c r="D59" s="67"/>
      <c r="E59" s="68"/>
      <c r="F59" s="69">
        <v>20</v>
      </c>
      <c r="G59" s="69">
        <v>50</v>
      </c>
      <c r="H59" s="70">
        <v>89</v>
      </c>
    </row>
    <row r="60" ht="45.75" customHeight="1" spans="2:8">
      <c r="B60" s="65"/>
      <c r="C60" s="66" t="s">
        <v>505</v>
      </c>
      <c r="D60" s="67"/>
      <c r="E60" s="68"/>
      <c r="F60" s="69">
        <v>49</v>
      </c>
      <c r="G60" s="69">
        <v>68</v>
      </c>
      <c r="H60" s="70">
        <v>64</v>
      </c>
    </row>
    <row r="61" ht="45.75" customHeight="1" spans="2:8">
      <c r="B61" s="65"/>
      <c r="C61" s="66" t="s">
        <v>506</v>
      </c>
      <c r="D61" s="67"/>
      <c r="E61" s="68"/>
      <c r="F61" s="69">
        <v>0</v>
      </c>
      <c r="G61" s="69">
        <v>0</v>
      </c>
      <c r="H61" s="70">
        <v>63</v>
      </c>
    </row>
    <row r="62" ht="45.75" customHeight="1" spans="2:8">
      <c r="B62" s="71"/>
      <c r="C62" s="72" t="s">
        <v>507</v>
      </c>
      <c r="D62" s="73"/>
      <c r="E62" s="74"/>
      <c r="F62" s="75">
        <v>58</v>
      </c>
      <c r="G62" s="75">
        <v>58</v>
      </c>
      <c r="H62" s="76">
        <v>58</v>
      </c>
    </row>
    <row r="63" ht="52.5" customHeight="1" spans="2:8">
      <c r="B63" s="77"/>
      <c r="C63" s="78" t="s">
        <v>508</v>
      </c>
      <c r="D63" s="78"/>
      <c r="E63" s="79"/>
      <c r="F63" s="80">
        <v>1297</v>
      </c>
      <c r="G63" s="80">
        <v>1335</v>
      </c>
      <c r="H63" s="81">
        <v>1463</v>
      </c>
    </row>
    <row r="64" ht="15" customHeight="1"/>
  </sheetData>
  <sheetProtection algorithmName="SHA-512" hashValue="8zvjxlcbVFLWq+i9rtMA0kQasPDPLv5WMNBYy0wsMCJ3pqKfOe/V2uPGXT6zVqmRkpkzVgMc85xWxMGuTbphhg==" saltValue="8jZPQ45/ZftxdcFjb0nyKA==" spinCount="100000" sheet="1" objects="1" scenarios="1"/>
  <mergeCells count="9">
    <mergeCell ref="C55:E55"/>
    <mergeCell ref="C56:E56"/>
    <mergeCell ref="C57:E57"/>
    <mergeCell ref="C58:E58"/>
    <mergeCell ref="C59:E59"/>
    <mergeCell ref="C60:E60"/>
    <mergeCell ref="C61:E61"/>
    <mergeCell ref="C62:E62"/>
    <mergeCell ref="C63:E63"/>
  </mergeCells>
  <printOptions horizontalCentered="1"/>
  <pageMargins left="0" right="0" top="0.196527777777778"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74"/>
  <sheetViews>
    <sheetView workbookViewId="0">
      <selection activeCell="A1" sqref="A1"/>
    </sheetView>
  </sheetViews>
  <sheetFormatPr defaultColWidth="11.125" defaultRowHeight="13.5"/>
  <cols>
    <col min="1" max="1" width="45.875" style="1" customWidth="1"/>
    <col min="2" max="8" width="13.375" style="1" customWidth="1"/>
    <col min="9" max="16384" width="11.125" style="1"/>
  </cols>
  <sheetData>
    <row r="1" spans="1:8">
      <c r="A1" s="2"/>
      <c r="B1" s="3"/>
      <c r="C1" s="4"/>
      <c r="D1" s="5"/>
      <c r="E1" s="6"/>
      <c r="F1" s="6"/>
      <c r="G1" s="6"/>
      <c r="H1" s="7"/>
    </row>
    <row r="2" spans="1:8">
      <c r="A2" s="8"/>
      <c r="B2" s="9"/>
      <c r="C2" s="10"/>
      <c r="D2" s="11" t="s">
        <v>432</v>
      </c>
      <c r="E2" s="12"/>
      <c r="F2" s="13" t="s">
        <v>509</v>
      </c>
      <c r="G2" s="14"/>
      <c r="H2" s="15"/>
    </row>
    <row r="3" spans="1:8">
      <c r="A3" s="11" t="s">
        <v>437</v>
      </c>
      <c r="B3" s="16"/>
      <c r="C3" s="17"/>
      <c r="D3" s="18">
        <v>86458</v>
      </c>
      <c r="E3" s="19"/>
      <c r="F3" s="20">
        <v>47738</v>
      </c>
      <c r="G3" s="21"/>
      <c r="H3" s="22"/>
    </row>
    <row r="4" spans="1:8">
      <c r="A4" s="23"/>
      <c r="B4" s="24"/>
      <c r="C4" s="25"/>
      <c r="D4" s="26">
        <v>19454</v>
      </c>
      <c r="E4" s="27"/>
      <c r="F4" s="28">
        <v>24937</v>
      </c>
      <c r="G4" s="29"/>
      <c r="H4" s="30"/>
    </row>
    <row r="5" spans="1:8">
      <c r="A5" s="11" t="s">
        <v>439</v>
      </c>
      <c r="B5" s="16"/>
      <c r="C5" s="17"/>
      <c r="D5" s="18">
        <v>47372</v>
      </c>
      <c r="E5" s="19"/>
      <c r="F5" s="20">
        <v>52191</v>
      </c>
      <c r="G5" s="21"/>
      <c r="H5" s="22"/>
    </row>
    <row r="6" spans="1:8">
      <c r="A6" s="23"/>
      <c r="B6" s="24"/>
      <c r="C6" s="25"/>
      <c r="D6" s="26">
        <v>17058</v>
      </c>
      <c r="E6" s="27"/>
      <c r="F6" s="28">
        <v>24843</v>
      </c>
      <c r="G6" s="29"/>
      <c r="H6" s="30"/>
    </row>
    <row r="7" spans="1:8">
      <c r="A7" s="11" t="s">
        <v>440</v>
      </c>
      <c r="B7" s="16"/>
      <c r="C7" s="17"/>
      <c r="D7" s="18">
        <v>32152</v>
      </c>
      <c r="E7" s="19"/>
      <c r="F7" s="20">
        <v>47387</v>
      </c>
      <c r="G7" s="21"/>
      <c r="H7" s="22"/>
    </row>
    <row r="8" spans="1:8">
      <c r="A8" s="23"/>
      <c r="B8" s="24"/>
      <c r="C8" s="25"/>
      <c r="D8" s="26">
        <v>9936</v>
      </c>
      <c r="E8" s="27"/>
      <c r="F8" s="28">
        <v>24928</v>
      </c>
      <c r="G8" s="29"/>
      <c r="H8" s="30"/>
    </row>
    <row r="9" spans="1:8">
      <c r="A9" s="11" t="s">
        <v>441</v>
      </c>
      <c r="B9" s="16"/>
      <c r="C9" s="17"/>
      <c r="D9" s="18">
        <v>29604</v>
      </c>
      <c r="E9" s="19"/>
      <c r="F9" s="20">
        <v>51264</v>
      </c>
      <c r="G9" s="21"/>
      <c r="H9" s="22"/>
    </row>
    <row r="10" spans="1:8">
      <c r="A10" s="23"/>
      <c r="B10" s="24"/>
      <c r="C10" s="25"/>
      <c r="D10" s="26">
        <v>8121</v>
      </c>
      <c r="E10" s="27"/>
      <c r="F10" s="28">
        <v>26040</v>
      </c>
      <c r="G10" s="29"/>
      <c r="H10" s="30"/>
    </row>
    <row r="11" spans="1:8">
      <c r="A11" s="11" t="s">
        <v>442</v>
      </c>
      <c r="B11" s="16"/>
      <c r="C11" s="17"/>
      <c r="D11" s="18">
        <v>46652</v>
      </c>
      <c r="E11" s="19"/>
      <c r="F11" s="20">
        <v>52068</v>
      </c>
      <c r="G11" s="21"/>
      <c r="H11" s="22"/>
    </row>
    <row r="12" spans="1:8">
      <c r="A12" s="23"/>
      <c r="B12" s="24"/>
      <c r="C12" s="31"/>
      <c r="D12" s="26">
        <v>11059</v>
      </c>
      <c r="E12" s="27"/>
      <c r="F12" s="28">
        <v>26936</v>
      </c>
      <c r="G12" s="29"/>
      <c r="H12" s="30"/>
    </row>
    <row r="13" spans="1:8">
      <c r="A13" s="11"/>
      <c r="B13" s="16"/>
      <c r="C13" s="32"/>
      <c r="D13" s="33">
        <v>48448</v>
      </c>
      <c r="E13" s="34"/>
      <c r="F13" s="35">
        <v>50130</v>
      </c>
      <c r="G13" s="36"/>
      <c r="H13" s="22"/>
    </row>
    <row r="14" spans="1:8">
      <c r="A14" s="23"/>
      <c r="B14" s="24"/>
      <c r="C14" s="25"/>
      <c r="D14" s="26">
        <v>13126</v>
      </c>
      <c r="E14" s="27"/>
      <c r="F14" s="28">
        <v>25537</v>
      </c>
      <c r="G14" s="29"/>
      <c r="H14" s="30"/>
    </row>
    <row r="17" spans="1:1">
      <c r="A17" s="1" t="s">
        <v>510</v>
      </c>
    </row>
    <row r="18" spans="1:6">
      <c r="A18" s="37"/>
      <c r="B18" s="37" t="str">
        <f>実質収支比率等に係る経年分析!F$46</f>
        <v>H28</v>
      </c>
      <c r="C18" s="37" t="str">
        <f>実質収支比率等に係る経年分析!G$46</f>
        <v>H29</v>
      </c>
      <c r="D18" s="37" t="str">
        <f>実質収支比率等に係る経年分析!H$46</f>
        <v>H30</v>
      </c>
      <c r="E18" s="37" t="str">
        <f>実質収支比率等に係る経年分析!I$46</f>
        <v>R01</v>
      </c>
      <c r="F18" s="37" t="str">
        <f>実質収支比率等に係る経年分析!J$46</f>
        <v>R02</v>
      </c>
    </row>
    <row r="19" spans="1:6">
      <c r="A19" s="37" t="s">
        <v>452</v>
      </c>
      <c r="B19" s="37">
        <f>ROUND(VALUE(SUBSTITUTE(実質収支比率等に係る経年分析!F$48,"▲","-")),2)</f>
        <v>5.02</v>
      </c>
      <c r="C19" s="37">
        <f>ROUND(VALUE(SUBSTITUTE(実質収支比率等に係る経年分析!G$48,"▲","-")),2)</f>
        <v>4.38</v>
      </c>
      <c r="D19" s="37">
        <f>ROUND(VALUE(SUBSTITUTE(実質収支比率等に係る経年分析!H$48,"▲","-")),2)</f>
        <v>5.17</v>
      </c>
      <c r="E19" s="37">
        <f>ROUND(VALUE(SUBSTITUTE(実質収支比率等に係る経年分析!I$48,"▲","-")),2)</f>
        <v>5.87</v>
      </c>
      <c r="F19" s="37">
        <f>ROUND(VALUE(SUBSTITUTE(実質収支比率等に係る経年分析!J$48,"▲","-")),2)</f>
        <v>6.18</v>
      </c>
    </row>
    <row r="20" spans="1:6">
      <c r="A20" s="37" t="s">
        <v>451</v>
      </c>
      <c r="B20" s="37">
        <f>ROUND(VALUE(SUBSTITUTE(実質収支比率等に係る経年分析!F$47,"▲","-")),2)</f>
        <v>12.36</v>
      </c>
      <c r="C20" s="37">
        <f>ROUND(VALUE(SUBSTITUTE(実質収支比率等に係る経年分析!G$47,"▲","-")),2)</f>
        <v>12.56</v>
      </c>
      <c r="D20" s="37">
        <f>ROUND(VALUE(SUBSTITUTE(実質収支比率等に係る経年分析!H$47,"▲","-")),2)</f>
        <v>12.81</v>
      </c>
      <c r="E20" s="37">
        <f>ROUND(VALUE(SUBSTITUTE(実質収支比率等に係る経年分析!I$47,"▲","-")),2)</f>
        <v>9.98</v>
      </c>
      <c r="F20" s="37">
        <f>ROUND(VALUE(SUBSTITUTE(実質収支比率等に係る経年分析!J$47,"▲","-")),2)</f>
        <v>9.32</v>
      </c>
    </row>
    <row r="21" spans="1:6">
      <c r="A21" s="37" t="s">
        <v>58</v>
      </c>
      <c r="B21" s="37">
        <f>IF(ISNUMBER(VALUE(SUBSTITUTE(実質収支比率等に係る経年分析!F$49,"▲","-"))),ROUND(VALUE(SUBSTITUTE(実質収支比率等に係る経年分析!F$49,"▲","-")),2),NA())</f>
        <v>-3.82</v>
      </c>
      <c r="C21" s="37">
        <f>IF(ISNUMBER(VALUE(SUBSTITUTE(実質収支比率等に係る経年分析!G$49,"▲","-"))),ROUND(VALUE(SUBSTITUTE(実質収支比率等に係る経年分析!G$49,"▲","-")),2),NA())</f>
        <v>-0.32</v>
      </c>
      <c r="D21" s="37">
        <f>IF(ISNUMBER(VALUE(SUBSTITUTE(実質収支比率等に係る経年分析!H$49,"▲","-"))),ROUND(VALUE(SUBSTITUTE(実質収支比率等に係る経年分析!H$49,"▲","-")),2),NA())</f>
        <v>1.28</v>
      </c>
      <c r="E21" s="37">
        <f>IF(ISNUMBER(VALUE(SUBSTITUTE(実質収支比率等に係る経年分析!I$49,"▲","-"))),ROUND(VALUE(SUBSTITUTE(実質収支比率等に係る経年分析!I$49,"▲","-")),2),NA())</f>
        <v>-2.16</v>
      </c>
      <c r="F21" s="37">
        <f>IF(ISNUMBER(VALUE(SUBSTITUTE(実質収支比率等に係る経年分析!J$49,"▲","-"))),ROUND(VALUE(SUBSTITUTE(実質収支比率等に係る経年分析!J$49,"▲","-")),2),NA())</f>
        <v>0.5</v>
      </c>
    </row>
    <row r="24" spans="1:1">
      <c r="A24" s="1" t="s">
        <v>511</v>
      </c>
    </row>
    <row r="25" spans="1:11">
      <c r="A25" s="38"/>
      <c r="B25" s="38" t="str">
        <f>連結実質赤字比率に係る赤字・黒字の構成分析!F$33</f>
        <v>H28</v>
      </c>
      <c r="C25" s="38"/>
      <c r="D25" s="38" t="str">
        <f>連結実質赤字比率に係る赤字・黒字の構成分析!G$33</f>
        <v>H29</v>
      </c>
      <c r="E25" s="38"/>
      <c r="F25" s="38" t="str">
        <f>連結実質赤字比率に係る赤字・黒字の構成分析!H$33</f>
        <v>H30</v>
      </c>
      <c r="G25" s="38"/>
      <c r="H25" s="38" t="str">
        <f>連結実質赤字比率に係る赤字・黒字の構成分析!I$33</f>
        <v>R01</v>
      </c>
      <c r="I25" s="38"/>
      <c r="J25" s="38" t="str">
        <f>連結実質赤字比率に係る赤字・黒字の構成分析!J$33</f>
        <v>R02</v>
      </c>
      <c r="K25" s="38"/>
    </row>
    <row r="26" spans="1:11">
      <c r="A26" s="38"/>
      <c r="B26" s="38" t="s">
        <v>512</v>
      </c>
      <c r="C26" s="38" t="s">
        <v>513</v>
      </c>
      <c r="D26" s="38" t="s">
        <v>512</v>
      </c>
      <c r="E26" s="38" t="s">
        <v>513</v>
      </c>
      <c r="F26" s="38" t="s">
        <v>512</v>
      </c>
      <c r="G26" s="38" t="s">
        <v>513</v>
      </c>
      <c r="H26" s="38" t="s">
        <v>512</v>
      </c>
      <c r="I26" s="38" t="s">
        <v>513</v>
      </c>
      <c r="J26" s="38" t="s">
        <v>512</v>
      </c>
      <c r="K26" s="38" t="s">
        <v>513</v>
      </c>
    </row>
    <row r="27" spans="1:11">
      <c r="A27" s="38" t="str">
        <f>IF(連結実質赤字比率に係る赤字・黒字の構成分析!C$43="",NA(),連結実質赤字比率に係る赤字・黒字の構成分析!C$43)</f>
        <v>その他会計（黒字）</v>
      </c>
      <c r="B27" s="38" t="e">
        <f>IF(ROUND(VALUE(SUBSTITUTE(連結実質赤字比率に係る赤字・黒字の構成分析!F$43,"▲","-")),2)&lt;0,ABS(ROUND(VALUE(SUBSTITUTE(連結実質赤字比率に係る赤字・黒字の構成分析!F$43,"▲","-")),2)),NA())</f>
        <v>#N/A</v>
      </c>
      <c r="C27" s="38">
        <f>IF(ROUND(VALUE(SUBSTITUTE(連結実質赤字比率に係る赤字・黒字の構成分析!F$43,"▲","-")),2)&gt;=0,ABS(ROUND(VALUE(SUBSTITUTE(連結実質赤字比率に係る赤字・黒字の構成分析!F$43,"▲","-")),2)),NA())</f>
        <v>2.15</v>
      </c>
      <c r="D27" s="38" t="e">
        <f>IF(ROUND(VALUE(SUBSTITUTE(連結実質赤字比率に係る赤字・黒字の構成分析!G$43,"▲","-")),2)&lt;0,ABS(ROUND(VALUE(SUBSTITUTE(連結実質赤字比率に係る赤字・黒字の構成分析!G$43,"▲","-")),2)),NA())</f>
        <v>#N/A</v>
      </c>
      <c r="E27" s="38">
        <f>IF(ROUND(VALUE(SUBSTITUTE(連結実質赤字比率に係る赤字・黒字の構成分析!G$43,"▲","-")),2)&gt;=0,ABS(ROUND(VALUE(SUBSTITUTE(連結実質赤字比率に係る赤字・黒字の構成分析!G$43,"▲","-")),2)),NA())</f>
        <v>0.28</v>
      </c>
      <c r="F27" s="38" t="e">
        <f>IF(ROUND(VALUE(SUBSTITUTE(連結実質赤字比率に係る赤字・黒字の構成分析!H$43,"▲","-")),2)&lt;0,ABS(ROUND(VALUE(SUBSTITUTE(連結実質赤字比率に係る赤字・黒字の構成分析!H$43,"▲","-")),2)),NA())</f>
        <v>#N/A</v>
      </c>
      <c r="G27" s="38">
        <f>IF(ROUND(VALUE(SUBSTITUTE(連結実質赤字比率に係る赤字・黒字の構成分析!H$43,"▲","-")),2)&gt;=0,ABS(ROUND(VALUE(SUBSTITUTE(連結実質赤字比率に係る赤字・黒字の構成分析!H$43,"▲","-")),2)),NA())</f>
        <v>0.2</v>
      </c>
      <c r="H27" s="38" t="e">
        <f>IF(ROUND(VALUE(SUBSTITUTE(連結実質赤字比率に係る赤字・黒字の構成分析!I$43,"▲","-")),2)&lt;0,ABS(ROUND(VALUE(SUBSTITUTE(連結実質赤字比率に係る赤字・黒字の構成分析!I$43,"▲","-")),2)),NA())</f>
        <v>#N/A</v>
      </c>
      <c r="I27" s="38">
        <f>IF(ROUND(VALUE(SUBSTITUTE(連結実質赤字比率に係る赤字・黒字の構成分析!I$43,"▲","-")),2)&gt;=0,ABS(ROUND(VALUE(SUBSTITUTE(連結実質赤字比率に係る赤字・黒字の構成分析!I$43,"▲","-")),2)),NA())</f>
        <v>0.53</v>
      </c>
      <c r="J27" s="38" t="e">
        <f>IF(ROUND(VALUE(SUBSTITUTE(連結実質赤字比率に係る赤字・黒字の構成分析!J$43,"▲","-")),2)&lt;0,ABS(ROUND(VALUE(SUBSTITUTE(連結実質赤字比率に係る赤字・黒字の構成分析!J$43,"▲","-")),2)),NA())</f>
        <v>#VALUE!</v>
      </c>
      <c r="K27" s="38" t="e">
        <f>IF(ROUND(VALUE(SUBSTITUTE(連結実質赤字比率に係る赤字・黒字の構成分析!J$43,"▲","-")),2)&gt;=0,ABS(ROUND(VALUE(SUBSTITUTE(連結実質赤字比率に係る赤字・黒字の構成分析!J$43,"▲","-")),2)),NA())</f>
        <v>#VALUE!</v>
      </c>
    </row>
    <row r="28" spans="1:11">
      <c r="A28" s="38" t="str">
        <f>IF(連結実質赤字比率に係る赤字・黒字の構成分析!C$42="",NA(),連結実質赤字比率に係る赤字・黒字の構成分析!C$42)</f>
        <v>その他会計（赤字）</v>
      </c>
      <c r="B28" s="38" t="e">
        <f>IF(ROUND(VALUE(SUBSTITUTE(連結実質赤字比率に係る赤字・黒字の構成分析!F$42,"▲","-")),2)&lt;0,ABS(ROUND(VALUE(SUBSTITUTE(連結実質赤字比率に係る赤字・黒字の構成分析!F$42,"▲","-")),2)),NA())</f>
        <v>#VALUE!</v>
      </c>
      <c r="C28" s="38" t="e">
        <f>IF(ROUND(VALUE(SUBSTITUTE(連結実質赤字比率に係る赤字・黒字の構成分析!F$42,"▲","-")),2)&gt;=0,ABS(ROUND(VALUE(SUBSTITUTE(連結実質赤字比率に係る赤字・黒字の構成分析!F$42,"▲","-")),2)),NA())</f>
        <v>#VALUE!</v>
      </c>
      <c r="D28" s="38" t="e">
        <f>IF(ROUND(VALUE(SUBSTITUTE(連結実質赤字比率に係る赤字・黒字の構成分析!G$42,"▲","-")),2)&lt;0,ABS(ROUND(VALUE(SUBSTITUTE(連結実質赤字比率に係る赤字・黒字の構成分析!G$42,"▲","-")),2)),NA())</f>
        <v>#VALUE!</v>
      </c>
      <c r="E28" s="38" t="e">
        <f>IF(ROUND(VALUE(SUBSTITUTE(連結実質赤字比率に係る赤字・黒字の構成分析!G$42,"▲","-")),2)&gt;=0,ABS(ROUND(VALUE(SUBSTITUTE(連結実質赤字比率に係る赤字・黒字の構成分析!G$42,"▲","-")),2)),NA())</f>
        <v>#VALUE!</v>
      </c>
      <c r="F28" s="38" t="e">
        <f>IF(ROUND(VALUE(SUBSTITUTE(連結実質赤字比率に係る赤字・黒字の構成分析!H$42,"▲","-")),2)&lt;0,ABS(ROUND(VALUE(SUBSTITUTE(連結実質赤字比率に係る赤字・黒字の構成分析!H$42,"▲","-")),2)),NA())</f>
        <v>#VALUE!</v>
      </c>
      <c r="G28" s="38" t="e">
        <f>IF(ROUND(VALUE(SUBSTITUTE(連結実質赤字比率に係る赤字・黒字の構成分析!H$42,"▲","-")),2)&gt;=0,ABS(ROUND(VALUE(SUBSTITUTE(連結実質赤字比率に係る赤字・黒字の構成分析!H$42,"▲","-")),2)),NA())</f>
        <v>#VALUE!</v>
      </c>
      <c r="H28" s="38" t="e">
        <f>IF(ROUND(VALUE(SUBSTITUTE(連結実質赤字比率に係る赤字・黒字の構成分析!I$42,"▲","-")),2)&lt;0,ABS(ROUND(VALUE(SUBSTITUTE(連結実質赤字比率に係る赤字・黒字の構成分析!I$42,"▲","-")),2)),NA())</f>
        <v>#VALUE!</v>
      </c>
      <c r="I28" s="38" t="e">
        <f>IF(ROUND(VALUE(SUBSTITUTE(連結実質赤字比率に係る赤字・黒字の構成分析!I$42,"▲","-")),2)&gt;=0,ABS(ROUND(VALUE(SUBSTITUTE(連結実質赤字比率に係る赤字・黒字の構成分析!I$42,"▲","-")),2)),NA())</f>
        <v>#VALUE!</v>
      </c>
      <c r="J28" s="38" t="e">
        <f>IF(ROUND(VALUE(SUBSTITUTE(連結実質赤字比率に係る赤字・黒字の構成分析!J$42,"▲","-")),2)&lt;0,ABS(ROUND(VALUE(SUBSTITUTE(連結実質赤字比率に係る赤字・黒字の構成分析!J$42,"▲","-")),2)),NA())</f>
        <v>#VALUE!</v>
      </c>
      <c r="K28" s="38" t="e">
        <f>IF(ROUND(VALUE(SUBSTITUTE(連結実質赤字比率に係る赤字・黒字の構成分析!J$42,"▲","-")),2)&gt;=0,ABS(ROUND(VALUE(SUBSTITUTE(連結実質赤字比率に係る赤字・黒字の構成分析!J$42,"▲","-")),2)),NA())</f>
        <v>#VALUE!</v>
      </c>
    </row>
    <row r="29" spans="1:11">
      <c r="A29" s="38" t="e">
        <f>IF(連結実質赤字比率に係る赤字・黒字の構成分析!C$41="",NA(),連結実質赤字比率に係る赤字・黒字の構成分析!C$41)</f>
        <v>#N/A</v>
      </c>
      <c r="B29" s="38" t="e">
        <f>IF(ROUND(VALUE(SUBSTITUTE(連結実質赤字比率に係る赤字・黒字の構成分析!F$41,"▲","-")),2)&lt;0,ABS(ROUND(VALUE(SUBSTITUTE(連結実質赤字比率に係る赤字・黒字の構成分析!F$41,"▲","-")),2)),NA())</f>
        <v>#VALUE!</v>
      </c>
      <c r="C29" s="38" t="e">
        <f>IF(ROUND(VALUE(SUBSTITUTE(連結実質赤字比率に係る赤字・黒字の構成分析!F$41,"▲","-")),2)&gt;=0,ABS(ROUND(VALUE(SUBSTITUTE(連結実質赤字比率に係る赤字・黒字の構成分析!F$41,"▲","-")),2)),NA())</f>
        <v>#VALUE!</v>
      </c>
      <c r="D29" s="38" t="e">
        <f>IF(ROUND(VALUE(SUBSTITUTE(連結実質赤字比率に係る赤字・黒字の構成分析!G$41,"▲","-")),2)&lt;0,ABS(ROUND(VALUE(SUBSTITUTE(連結実質赤字比率に係る赤字・黒字の構成分析!G$41,"▲","-")),2)),NA())</f>
        <v>#VALUE!</v>
      </c>
      <c r="E29" s="38" t="e">
        <f>IF(ROUND(VALUE(SUBSTITUTE(連結実質赤字比率に係る赤字・黒字の構成分析!G$41,"▲","-")),2)&gt;=0,ABS(ROUND(VALUE(SUBSTITUTE(連結実質赤字比率に係る赤字・黒字の構成分析!G$41,"▲","-")),2)),NA())</f>
        <v>#VALUE!</v>
      </c>
      <c r="F29" s="38" t="e">
        <f>IF(ROUND(VALUE(SUBSTITUTE(連結実質赤字比率に係る赤字・黒字の構成分析!H$41,"▲","-")),2)&lt;0,ABS(ROUND(VALUE(SUBSTITUTE(連結実質赤字比率に係る赤字・黒字の構成分析!H$41,"▲","-")),2)),NA())</f>
        <v>#VALUE!</v>
      </c>
      <c r="G29" s="38" t="e">
        <f>IF(ROUND(VALUE(SUBSTITUTE(連結実質赤字比率に係る赤字・黒字の構成分析!H$41,"▲","-")),2)&gt;=0,ABS(ROUND(VALUE(SUBSTITUTE(連結実質赤字比率に係る赤字・黒字の構成分析!H$41,"▲","-")),2)),NA())</f>
        <v>#VALUE!</v>
      </c>
      <c r="H29" s="38" t="e">
        <f>IF(ROUND(VALUE(SUBSTITUTE(連結実質赤字比率に係る赤字・黒字の構成分析!I$41,"▲","-")),2)&lt;0,ABS(ROUND(VALUE(SUBSTITUTE(連結実質赤字比率に係る赤字・黒字の構成分析!I$41,"▲","-")),2)),NA())</f>
        <v>#VALUE!</v>
      </c>
      <c r="I29" s="38" t="e">
        <f>IF(ROUND(VALUE(SUBSTITUTE(連結実質赤字比率に係る赤字・黒字の構成分析!I$41,"▲","-")),2)&gt;=0,ABS(ROUND(VALUE(SUBSTITUTE(連結実質赤字比率に係る赤字・黒字の構成分析!I$41,"▲","-")),2)),NA())</f>
        <v>#VALUE!</v>
      </c>
      <c r="J29" s="38" t="e">
        <f>IF(ROUND(VALUE(SUBSTITUTE(連結実質赤字比率に係る赤字・黒字の構成分析!J$41,"▲","-")),2)&lt;0,ABS(ROUND(VALUE(SUBSTITUTE(連結実質赤字比率に係る赤字・黒字の構成分析!J$41,"▲","-")),2)),NA())</f>
        <v>#VALUE!</v>
      </c>
      <c r="K29" s="38" t="e">
        <f>IF(ROUND(VALUE(SUBSTITUTE(連結実質赤字比率に係る赤字・黒字の構成分析!J$41,"▲","-")),2)&gt;=0,ABS(ROUND(VALUE(SUBSTITUTE(連結実質赤字比率に係る赤字・黒字の構成分析!J$41,"▲","-")),2)),NA())</f>
        <v>#VALUE!</v>
      </c>
    </row>
    <row r="30" spans="1:11">
      <c r="A30" s="38" t="e">
        <f>IF(連結実質赤字比率に係る赤字・黒字の構成分析!C$40="",NA(),連結実質赤字比率に係る赤字・黒字の構成分析!C$40)</f>
        <v>#N/A</v>
      </c>
      <c r="B30" s="38" t="e">
        <f>IF(ROUND(VALUE(SUBSTITUTE(連結実質赤字比率に係る赤字・黒字の構成分析!F$40,"▲","-")),2)&lt;0,ABS(ROUND(VALUE(SUBSTITUTE(連結実質赤字比率に係る赤字・黒字の構成分析!F$40,"▲","-")),2)),NA())</f>
        <v>#VALUE!</v>
      </c>
      <c r="C30" s="38" t="e">
        <f>IF(ROUND(VALUE(SUBSTITUTE(連結実質赤字比率に係る赤字・黒字の構成分析!F$40,"▲","-")),2)&gt;=0,ABS(ROUND(VALUE(SUBSTITUTE(連結実質赤字比率に係る赤字・黒字の構成分析!F$40,"▲","-")),2)),NA())</f>
        <v>#VALUE!</v>
      </c>
      <c r="D30" s="38" t="e">
        <f>IF(ROUND(VALUE(SUBSTITUTE(連結実質赤字比率に係る赤字・黒字の構成分析!G$40,"▲","-")),2)&lt;0,ABS(ROUND(VALUE(SUBSTITUTE(連結実質赤字比率に係る赤字・黒字の構成分析!G$40,"▲","-")),2)),NA())</f>
        <v>#VALUE!</v>
      </c>
      <c r="E30" s="38" t="e">
        <f>IF(ROUND(VALUE(SUBSTITUTE(連結実質赤字比率に係る赤字・黒字の構成分析!G$40,"▲","-")),2)&gt;=0,ABS(ROUND(VALUE(SUBSTITUTE(連結実質赤字比率に係る赤字・黒字の構成分析!G$40,"▲","-")),2)),NA())</f>
        <v>#VALUE!</v>
      </c>
      <c r="F30" s="38" t="e">
        <f>IF(ROUND(VALUE(SUBSTITUTE(連結実質赤字比率に係る赤字・黒字の構成分析!H$40,"▲","-")),2)&lt;0,ABS(ROUND(VALUE(SUBSTITUTE(連結実質赤字比率に係る赤字・黒字の構成分析!H$40,"▲","-")),2)),NA())</f>
        <v>#VALUE!</v>
      </c>
      <c r="G30" s="38" t="e">
        <f>IF(ROUND(VALUE(SUBSTITUTE(連結実質赤字比率に係る赤字・黒字の構成分析!H$40,"▲","-")),2)&gt;=0,ABS(ROUND(VALUE(SUBSTITUTE(連結実質赤字比率に係る赤字・黒字の構成分析!H$40,"▲","-")),2)),NA())</f>
        <v>#VALUE!</v>
      </c>
      <c r="H30" s="38" t="e">
        <f>IF(ROUND(VALUE(SUBSTITUTE(連結実質赤字比率に係る赤字・黒字の構成分析!I$40,"▲","-")),2)&lt;0,ABS(ROUND(VALUE(SUBSTITUTE(連結実質赤字比率に係る赤字・黒字の構成分析!I$40,"▲","-")),2)),NA())</f>
        <v>#VALUE!</v>
      </c>
      <c r="I30" s="38" t="e">
        <f>IF(ROUND(VALUE(SUBSTITUTE(連結実質赤字比率に係る赤字・黒字の構成分析!I$40,"▲","-")),2)&gt;=0,ABS(ROUND(VALUE(SUBSTITUTE(連結実質赤字比率に係る赤字・黒字の構成分析!I$40,"▲","-")),2)),NA())</f>
        <v>#VALUE!</v>
      </c>
      <c r="J30" s="38" t="e">
        <f>IF(ROUND(VALUE(SUBSTITUTE(連結実質赤字比率に係る赤字・黒字の構成分析!J$40,"▲","-")),2)&lt;0,ABS(ROUND(VALUE(SUBSTITUTE(連結実質赤字比率に係る赤字・黒字の構成分析!J$40,"▲","-")),2)),NA())</f>
        <v>#VALUE!</v>
      </c>
      <c r="K30" s="38" t="e">
        <f>IF(ROUND(VALUE(SUBSTITUTE(連結実質赤字比率に係る赤字・黒字の構成分析!J$40,"▲","-")),2)&gt;=0,ABS(ROUND(VALUE(SUBSTITUTE(連結実質赤字比率に係る赤字・黒字の構成分析!J$40,"▲","-")),2)),NA())</f>
        <v>#VALUE!</v>
      </c>
    </row>
    <row r="31" spans="1:11">
      <c r="A31" s="38" t="str">
        <f>IF(連結実質赤字比率に係る赤字・黒字の構成分析!C$39="",NA(),連結実質赤字比率に係る赤字・黒字の構成分析!C$39)</f>
        <v>後期高齢者医療特別会計</v>
      </c>
      <c r="B31" s="38" t="e">
        <f>IF(ROUND(VALUE(SUBSTITUTE(連結実質赤字比率に係る赤字・黒字の構成分析!F$39,"▲","-")),2)&lt;0,ABS(ROUND(VALUE(SUBSTITUTE(連結実質赤字比率に係る赤字・黒字の構成分析!F$39,"▲","-")),2)),NA())</f>
        <v>#N/A</v>
      </c>
      <c r="C31" s="38">
        <f>IF(ROUND(VALUE(SUBSTITUTE(連結実質赤字比率に係る赤字・黒字の構成分析!F$39,"▲","-")),2)&gt;=0,ABS(ROUND(VALUE(SUBSTITUTE(連結実質赤字比率に係る赤字・黒字の構成分析!F$39,"▲","-")),2)),NA())</f>
        <v>0.01</v>
      </c>
      <c r="D31" s="38" t="e">
        <f>IF(ROUND(VALUE(SUBSTITUTE(連結実質赤字比率に係る赤字・黒字の構成分析!G$39,"▲","-")),2)&lt;0,ABS(ROUND(VALUE(SUBSTITUTE(連結実質赤字比率に係る赤字・黒字の構成分析!G$39,"▲","-")),2)),NA())</f>
        <v>#N/A</v>
      </c>
      <c r="E31" s="38">
        <f>IF(ROUND(VALUE(SUBSTITUTE(連結実質赤字比率に係る赤字・黒字の構成分析!G$39,"▲","-")),2)&gt;=0,ABS(ROUND(VALUE(SUBSTITUTE(連結実質赤字比率に係る赤字・黒字の構成分析!G$39,"▲","-")),2)),NA())</f>
        <v>0.01</v>
      </c>
      <c r="F31" s="38" t="e">
        <f>IF(ROUND(VALUE(SUBSTITUTE(連結実質赤字比率に係る赤字・黒字の構成分析!H$39,"▲","-")),2)&lt;0,ABS(ROUND(VALUE(SUBSTITUTE(連結実質赤字比率に係る赤字・黒字の構成分析!H$39,"▲","-")),2)),NA())</f>
        <v>#N/A</v>
      </c>
      <c r="G31" s="38">
        <f>IF(ROUND(VALUE(SUBSTITUTE(連結実質赤字比率に係る赤字・黒字の構成分析!H$39,"▲","-")),2)&gt;=0,ABS(ROUND(VALUE(SUBSTITUTE(連結実質赤字比率に係る赤字・黒字の構成分析!H$39,"▲","-")),2)),NA())</f>
        <v>0.01</v>
      </c>
      <c r="H31" s="38" t="e">
        <f>IF(ROUND(VALUE(SUBSTITUTE(連結実質赤字比率に係る赤字・黒字の構成分析!I$39,"▲","-")),2)&lt;0,ABS(ROUND(VALUE(SUBSTITUTE(連結実質赤字比率に係る赤字・黒字の構成分析!I$39,"▲","-")),2)),NA())</f>
        <v>#N/A</v>
      </c>
      <c r="I31" s="38">
        <f>IF(ROUND(VALUE(SUBSTITUTE(連結実質赤字比率に係る赤字・黒字の構成分析!I$39,"▲","-")),2)&gt;=0,ABS(ROUND(VALUE(SUBSTITUTE(連結実質赤字比率に係る赤字・黒字の構成分析!I$39,"▲","-")),2)),NA())</f>
        <v>0</v>
      </c>
      <c r="J31" s="38" t="e">
        <f>IF(ROUND(VALUE(SUBSTITUTE(連結実質赤字比率に係る赤字・黒字の構成分析!J$39,"▲","-")),2)&lt;0,ABS(ROUND(VALUE(SUBSTITUTE(連結実質赤字比率に係る赤字・黒字の構成分析!J$39,"▲","-")),2)),NA())</f>
        <v>#N/A</v>
      </c>
      <c r="K31" s="38">
        <f>IF(ROUND(VALUE(SUBSTITUTE(連結実質赤字比率に係る赤字・黒字の構成分析!J$39,"▲","-")),2)&gt;=0,ABS(ROUND(VALUE(SUBSTITUTE(連結実質赤字比率に係る赤字・黒字の構成分析!J$39,"▲","-")),2)),NA())</f>
        <v>0</v>
      </c>
    </row>
    <row r="32" spans="1:11">
      <c r="A32" s="38" t="str">
        <f>IF(連結実質赤字比率に係る赤字・黒字の構成分析!C$38="",NA(),連結実質赤字比率に係る赤字・黒字の構成分析!C$38)</f>
        <v>土地区画整理事業特別会計</v>
      </c>
      <c r="B32" s="38" t="e">
        <f>IF(ROUND(VALUE(SUBSTITUTE(連結実質赤字比率に係る赤字・黒字の構成分析!F$38,"▲","-")),2)&lt;0,ABS(ROUND(VALUE(SUBSTITUTE(連結実質赤字比率に係る赤字・黒字の構成分析!F$38,"▲","-")),2)),NA())</f>
        <v>#N/A</v>
      </c>
      <c r="C32" s="38">
        <f>IF(ROUND(VALUE(SUBSTITUTE(連結実質赤字比率に係る赤字・黒字の構成分析!F$38,"▲","-")),2)&gt;=0,ABS(ROUND(VALUE(SUBSTITUTE(連結実質赤字比率に係る赤字・黒字の構成分析!F$38,"▲","-")),2)),NA())</f>
        <v>0.07</v>
      </c>
      <c r="D32" s="38" t="e">
        <f>IF(ROUND(VALUE(SUBSTITUTE(連結実質赤字比率に係る赤字・黒字の構成分析!G$38,"▲","-")),2)&lt;0,ABS(ROUND(VALUE(SUBSTITUTE(連結実質赤字比率に係る赤字・黒字の構成分析!G$38,"▲","-")),2)),NA())</f>
        <v>#N/A</v>
      </c>
      <c r="E32" s="38">
        <f>IF(ROUND(VALUE(SUBSTITUTE(連結実質赤字比率に係る赤字・黒字の構成分析!G$38,"▲","-")),2)&gt;=0,ABS(ROUND(VALUE(SUBSTITUTE(連結実質赤字比率に係る赤字・黒字の構成分析!G$38,"▲","-")),2)),NA())</f>
        <v>0.17</v>
      </c>
      <c r="F32" s="38" t="e">
        <f>IF(ROUND(VALUE(SUBSTITUTE(連結実質赤字比率に係る赤字・黒字の構成分析!H$38,"▲","-")),2)&lt;0,ABS(ROUND(VALUE(SUBSTITUTE(連結実質赤字比率に係る赤字・黒字の構成分析!H$38,"▲","-")),2)),NA())</f>
        <v>#N/A</v>
      </c>
      <c r="G32" s="38">
        <f>IF(ROUND(VALUE(SUBSTITUTE(連結実質赤字比率に係る赤字・黒字の構成分析!H$38,"▲","-")),2)&gt;=0,ABS(ROUND(VALUE(SUBSTITUTE(連結実質赤字比率に係る赤字・黒字の構成分析!H$38,"▲","-")),2)),NA())</f>
        <v>0.06</v>
      </c>
      <c r="H32" s="38" t="e">
        <f>IF(ROUND(VALUE(SUBSTITUTE(連結実質赤字比率に係る赤字・黒字の構成分析!I$38,"▲","-")),2)&lt;0,ABS(ROUND(VALUE(SUBSTITUTE(連結実質赤字比率に係る赤字・黒字の構成分析!I$38,"▲","-")),2)),NA())</f>
        <v>#N/A</v>
      </c>
      <c r="I32" s="38">
        <f>IF(ROUND(VALUE(SUBSTITUTE(連結実質赤字比率に係る赤字・黒字の構成分析!I$38,"▲","-")),2)&gt;=0,ABS(ROUND(VALUE(SUBSTITUTE(連結実質赤字比率に係る赤字・黒字の構成分析!I$38,"▲","-")),2)),NA())</f>
        <v>0.05</v>
      </c>
      <c r="J32" s="38" t="e">
        <f>IF(ROUND(VALUE(SUBSTITUTE(連結実質赤字比率に係る赤字・黒字の構成分析!J$38,"▲","-")),2)&lt;0,ABS(ROUND(VALUE(SUBSTITUTE(連結実質赤字比率に係る赤字・黒字の構成分析!J$38,"▲","-")),2)),NA())</f>
        <v>#N/A</v>
      </c>
      <c r="K32" s="38">
        <f>IF(ROUND(VALUE(SUBSTITUTE(連結実質赤字比率に係る赤字・黒字の構成分析!J$38,"▲","-")),2)&gt;=0,ABS(ROUND(VALUE(SUBSTITUTE(連結実質赤字比率に係る赤字・黒字の構成分析!J$38,"▲","-")),2)),NA())</f>
        <v>0.03</v>
      </c>
    </row>
    <row r="33" spans="1:11">
      <c r="A33" s="38" t="str">
        <f>IF(連結実質赤字比率に係る赤字・黒字の構成分析!C$37="",NA(),連結実質赤字比率に係る赤字・黒字の構成分析!C$37)</f>
        <v>下水道事業会計</v>
      </c>
      <c r="B33" s="38" t="e">
        <f>IF(ROUND(VALUE(SUBSTITUTE(連結実質赤字比率に係る赤字・黒字の構成分析!F$37,"▲","-")),2)&lt;0,ABS(ROUND(VALUE(SUBSTITUTE(連結実質赤字比率に係る赤字・黒字の構成分析!F$37,"▲","-")),2)),NA())</f>
        <v>#VALUE!</v>
      </c>
      <c r="C33" s="38" t="e">
        <f>IF(ROUND(VALUE(SUBSTITUTE(連結実質赤字比率に係る赤字・黒字の構成分析!F$37,"▲","-")),2)&gt;=0,ABS(ROUND(VALUE(SUBSTITUTE(連結実質赤字比率に係る赤字・黒字の構成分析!F$37,"▲","-")),2)),NA())</f>
        <v>#VALUE!</v>
      </c>
      <c r="D33" s="38" t="e">
        <f>IF(ROUND(VALUE(SUBSTITUTE(連結実質赤字比率に係る赤字・黒字の構成分析!G$37,"▲","-")),2)&lt;0,ABS(ROUND(VALUE(SUBSTITUTE(連結実質赤字比率に係る赤字・黒字の構成分析!G$37,"▲","-")),2)),NA())</f>
        <v>#VALUE!</v>
      </c>
      <c r="E33" s="38" t="e">
        <f>IF(ROUND(VALUE(SUBSTITUTE(連結実質赤字比率に係る赤字・黒字の構成分析!G$37,"▲","-")),2)&gt;=0,ABS(ROUND(VALUE(SUBSTITUTE(連結実質赤字比率に係る赤字・黒字の構成分析!G$37,"▲","-")),2)),NA())</f>
        <v>#VALUE!</v>
      </c>
      <c r="F33" s="38" t="e">
        <f>IF(ROUND(VALUE(SUBSTITUTE(連結実質赤字比率に係る赤字・黒字の構成分析!H$37,"▲","-")),2)&lt;0,ABS(ROUND(VALUE(SUBSTITUTE(連結実質赤字比率に係る赤字・黒字の構成分析!H$37,"▲","-")),2)),NA())</f>
        <v>#VALUE!</v>
      </c>
      <c r="G33" s="38" t="e">
        <f>IF(ROUND(VALUE(SUBSTITUTE(連結実質赤字比率に係る赤字・黒字の構成分析!H$37,"▲","-")),2)&gt;=0,ABS(ROUND(VALUE(SUBSTITUTE(連結実質赤字比率に係る赤字・黒字の構成分析!H$37,"▲","-")),2)),NA())</f>
        <v>#VALUE!</v>
      </c>
      <c r="H33" s="38" t="e">
        <f>IF(ROUND(VALUE(SUBSTITUTE(連結実質赤字比率に係る赤字・黒字の構成分析!I$37,"▲","-")),2)&lt;0,ABS(ROUND(VALUE(SUBSTITUTE(連結実質赤字比率に係る赤字・黒字の構成分析!I$37,"▲","-")),2)),NA())</f>
        <v>#VALUE!</v>
      </c>
      <c r="I33" s="38" t="e">
        <f>IF(ROUND(VALUE(SUBSTITUTE(連結実質赤字比率に係る赤字・黒字の構成分析!I$37,"▲","-")),2)&gt;=0,ABS(ROUND(VALUE(SUBSTITUTE(連結実質赤字比率に係る赤字・黒字の構成分析!I$37,"▲","-")),2)),NA())</f>
        <v>#VALUE!</v>
      </c>
      <c r="J33" s="38" t="e">
        <f>IF(ROUND(VALUE(SUBSTITUTE(連結実質赤字比率に係る赤字・黒字の構成分析!J$37,"▲","-")),2)&lt;0,ABS(ROUND(VALUE(SUBSTITUTE(連結実質赤字比率に係る赤字・黒字の構成分析!J$37,"▲","-")),2)),NA())</f>
        <v>#N/A</v>
      </c>
      <c r="K33" s="38">
        <f>IF(ROUND(VALUE(SUBSTITUTE(連結実質赤字比率に係る赤字・黒字の構成分析!J$37,"▲","-")),2)&gt;=0,ABS(ROUND(VALUE(SUBSTITUTE(連結実質赤字比率に係る赤字・黒字の構成分析!J$37,"▲","-")),2)),NA())</f>
        <v>0.38</v>
      </c>
    </row>
    <row r="34" spans="1:11">
      <c r="A34" s="38" t="str">
        <f>IF(連結実質赤字比率に係る赤字・黒字の構成分析!C$36="",NA(),連結実質赤字比率に係る赤字・黒字の構成分析!C$36)</f>
        <v>一般会計</v>
      </c>
      <c r="B34" s="38" t="e">
        <f>IF(ROUND(VALUE(SUBSTITUTE(連結実質赤字比率に係る赤字・黒字の構成分析!F$36,"▲","-")),2)&lt;0,ABS(ROUND(VALUE(SUBSTITUTE(連結実質赤字比率に係る赤字・黒字の構成分析!F$36,"▲","-")),2)),NA())</f>
        <v>#N/A</v>
      </c>
      <c r="C34" s="38">
        <f>IF(ROUND(VALUE(SUBSTITUTE(連結実質赤字比率に係る赤字・黒字の構成分析!F$36,"▲","-")),2)&gt;=0,ABS(ROUND(VALUE(SUBSTITUTE(連結実質赤字比率に係る赤字・黒字の構成分析!F$36,"▲","-")),2)),NA())</f>
        <v>5</v>
      </c>
      <c r="D34" s="38" t="e">
        <f>IF(ROUND(VALUE(SUBSTITUTE(連結実質赤字比率に係る赤字・黒字の構成分析!G$36,"▲","-")),2)&lt;0,ABS(ROUND(VALUE(SUBSTITUTE(連結実質赤字比率に係る赤字・黒字の構成分析!G$36,"▲","-")),2)),NA())</f>
        <v>#N/A</v>
      </c>
      <c r="E34" s="38">
        <f>IF(ROUND(VALUE(SUBSTITUTE(連結実質赤字比率に係る赤字・黒字の構成分析!G$36,"▲","-")),2)&gt;=0,ABS(ROUND(VALUE(SUBSTITUTE(連結実質赤字比率に係る赤字・黒字の構成分析!G$36,"▲","-")),2)),NA())</f>
        <v>4.3</v>
      </c>
      <c r="F34" s="38" t="e">
        <f>IF(ROUND(VALUE(SUBSTITUTE(連結実質赤字比率に係る赤字・黒字の構成分析!H$36,"▲","-")),2)&lt;0,ABS(ROUND(VALUE(SUBSTITUTE(連結実質赤字比率に係る赤字・黒字の構成分析!H$36,"▲","-")),2)),NA())</f>
        <v>#N/A</v>
      </c>
      <c r="G34" s="38">
        <f>IF(ROUND(VALUE(SUBSTITUTE(連結実質赤字比率に係る赤字・黒字の構成分析!H$36,"▲","-")),2)&gt;=0,ABS(ROUND(VALUE(SUBSTITUTE(連結実質赤字比率に係る赤字・黒字の構成分析!H$36,"▲","-")),2)),NA())</f>
        <v>5.14</v>
      </c>
      <c r="H34" s="38" t="e">
        <f>IF(ROUND(VALUE(SUBSTITUTE(連結実質赤字比率に係る赤字・黒字の構成分析!I$36,"▲","-")),2)&lt;0,ABS(ROUND(VALUE(SUBSTITUTE(連結実質赤字比率に係る赤字・黒字の構成分析!I$36,"▲","-")),2)),NA())</f>
        <v>#N/A</v>
      </c>
      <c r="I34" s="38">
        <f>IF(ROUND(VALUE(SUBSTITUTE(連結実質赤字比率に係る赤字・黒字の構成分析!I$36,"▲","-")),2)&gt;=0,ABS(ROUND(VALUE(SUBSTITUTE(連結実質赤字比率に係る赤字・黒字の構成分析!I$36,"▲","-")),2)),NA())</f>
        <v>5.85</v>
      </c>
      <c r="J34" s="38" t="e">
        <f>IF(ROUND(VALUE(SUBSTITUTE(連結実質赤字比率に係る赤字・黒字の構成分析!J$36,"▲","-")),2)&lt;0,ABS(ROUND(VALUE(SUBSTITUTE(連結実質赤字比率に係る赤字・黒字の構成分析!J$36,"▲","-")),2)),NA())</f>
        <v>#N/A</v>
      </c>
      <c r="K34" s="38">
        <f>IF(ROUND(VALUE(SUBSTITUTE(連結実質赤字比率に係る赤字・黒字の構成分析!J$36,"▲","-")),2)&gt;=0,ABS(ROUND(VALUE(SUBSTITUTE(連結実質赤字比率に係る赤字・黒字の構成分析!J$36,"▲","-")),2)),NA())</f>
        <v>6.18</v>
      </c>
    </row>
    <row r="35" spans="1:11">
      <c r="A35" s="38" t="str">
        <f>IF(連結実質赤字比率に係る赤字・黒字の構成分析!C$35="",NA(),連結実質赤字比率に係る赤字・黒字の構成分析!C$35)</f>
        <v>水道事業会計</v>
      </c>
      <c r="B35" s="38" t="e">
        <f>IF(ROUND(VALUE(SUBSTITUTE(連結実質赤字比率に係る赤字・黒字の構成分析!F$35,"▲","-")),2)&lt;0,ABS(ROUND(VALUE(SUBSTITUTE(連結実質赤字比率に係る赤字・黒字の構成分析!F$35,"▲","-")),2)),NA())</f>
        <v>#N/A</v>
      </c>
      <c r="C35" s="38">
        <f>IF(ROUND(VALUE(SUBSTITUTE(連結実質赤字比率に係る赤字・黒字の構成分析!F$35,"▲","-")),2)&gt;=0,ABS(ROUND(VALUE(SUBSTITUTE(連結実質赤字比率に係る赤字・黒字の構成分析!F$35,"▲","-")),2)),NA())</f>
        <v>25.56</v>
      </c>
      <c r="D35" s="38" t="e">
        <f>IF(ROUND(VALUE(SUBSTITUTE(連結実質赤字比率に係る赤字・黒字の構成分析!G$35,"▲","-")),2)&lt;0,ABS(ROUND(VALUE(SUBSTITUTE(連結実質赤字比率に係る赤字・黒字の構成分析!G$35,"▲","-")),2)),NA())</f>
        <v>#N/A</v>
      </c>
      <c r="E35" s="38">
        <f>IF(ROUND(VALUE(SUBSTITUTE(連結実質赤字比率に係る赤字・黒字の構成分析!G$35,"▲","-")),2)&gt;=0,ABS(ROUND(VALUE(SUBSTITUTE(連結実質赤字比率に係る赤字・黒字の構成分析!G$35,"▲","-")),2)),NA())</f>
        <v>26.41</v>
      </c>
      <c r="F35" s="38" t="e">
        <f>IF(ROUND(VALUE(SUBSTITUTE(連結実質赤字比率に係る赤字・黒字の構成分析!H$35,"▲","-")),2)&lt;0,ABS(ROUND(VALUE(SUBSTITUTE(連結実質赤字比率に係る赤字・黒字の構成分析!H$35,"▲","-")),2)),NA())</f>
        <v>#N/A</v>
      </c>
      <c r="G35" s="38">
        <f>IF(ROUND(VALUE(SUBSTITUTE(連結実質赤字比率に係る赤字・黒字の構成分析!H$35,"▲","-")),2)&gt;=0,ABS(ROUND(VALUE(SUBSTITUTE(連結実質赤字比率に係る赤字・黒字の構成分析!H$35,"▲","-")),2)),NA())</f>
        <v>26.92</v>
      </c>
      <c r="H35" s="38" t="e">
        <f>IF(ROUND(VALUE(SUBSTITUTE(連結実質赤字比率に係る赤字・黒字の構成分析!I$35,"▲","-")),2)&lt;0,ABS(ROUND(VALUE(SUBSTITUTE(連結実質赤字比率に係る赤字・黒字の構成分析!I$35,"▲","-")),2)),NA())</f>
        <v>#N/A</v>
      </c>
      <c r="I35" s="38">
        <f>IF(ROUND(VALUE(SUBSTITUTE(連結実質赤字比率に係る赤字・黒字の構成分析!I$35,"▲","-")),2)&gt;=0,ABS(ROUND(VALUE(SUBSTITUTE(連結実質赤字比率に係る赤字・黒字の構成分析!I$35,"▲","-")),2)),NA())</f>
        <v>27.55</v>
      </c>
      <c r="J35" s="38" t="e">
        <f>IF(ROUND(VALUE(SUBSTITUTE(連結実質赤字比率に係る赤字・黒字の構成分析!J$35,"▲","-")),2)&lt;0,ABS(ROUND(VALUE(SUBSTITUTE(連結実質赤字比率に係る赤字・黒字の構成分析!J$35,"▲","-")),2)),NA())</f>
        <v>#N/A</v>
      </c>
      <c r="K35" s="38">
        <f>IF(ROUND(VALUE(SUBSTITUTE(連結実質赤字比率に係る赤字・黒字の構成分析!J$35,"▲","-")),2)&gt;=0,ABS(ROUND(VALUE(SUBSTITUTE(連結実質赤字比率に係る赤字・黒字の構成分析!J$35,"▲","-")),2)),NA())</f>
        <v>26.37</v>
      </c>
    </row>
    <row r="36" spans="1:11">
      <c r="A36" s="38" t="str">
        <f>IF(連結実質赤字比率に係る赤字・黒字の構成分析!C$34="",NA(),連結実質赤字比率に係る赤字・黒字の構成分析!C$34)</f>
        <v>国民健康保険特別会計</v>
      </c>
      <c r="B36" s="38">
        <f>IF(ROUND(VALUE(SUBSTITUTE(連結実質赤字比率に係る赤字・黒字の構成分析!F$34,"▲","-")),2)&lt;0,ABS(ROUND(VALUE(SUBSTITUTE(連結実質赤字比率に係る赤字・黒字の構成分析!F$34,"▲","-")),2)),NA())</f>
        <v>12.74</v>
      </c>
      <c r="C36" s="38" t="e">
        <f>IF(ROUND(VALUE(SUBSTITUTE(連結実質赤字比率に係る赤字・黒字の構成分析!F$34,"▲","-")),2)&gt;=0,ABS(ROUND(VALUE(SUBSTITUTE(連結実質赤字比率に係る赤字・黒字の構成分析!F$34,"▲","-")),2)),NA())</f>
        <v>#N/A</v>
      </c>
      <c r="D36" s="38">
        <f>IF(ROUND(VALUE(SUBSTITUTE(連結実質赤字比率に係る赤字・黒字の構成分析!G$34,"▲","-")),2)&lt;0,ABS(ROUND(VALUE(SUBSTITUTE(連結実質赤字比率に係る赤字・黒字の構成分析!G$34,"▲","-")),2)),NA())</f>
        <v>14.55</v>
      </c>
      <c r="E36" s="38" t="e">
        <f>IF(ROUND(VALUE(SUBSTITUTE(連結実質赤字比率に係る赤字・黒字の構成分析!G$34,"▲","-")),2)&gt;=0,ABS(ROUND(VALUE(SUBSTITUTE(連結実質赤字比率に係る赤字・黒字の構成分析!G$34,"▲","-")),2)),NA())</f>
        <v>#N/A</v>
      </c>
      <c r="F36" s="38">
        <f>IF(ROUND(VALUE(SUBSTITUTE(連結実質赤字比率に係る赤字・黒字の構成分析!H$34,"▲","-")),2)&lt;0,ABS(ROUND(VALUE(SUBSTITUTE(連結実質赤字比率に係る赤字・黒字の構成分析!H$34,"▲","-")),2)),NA())</f>
        <v>13.99</v>
      </c>
      <c r="G36" s="38" t="e">
        <f>IF(ROUND(VALUE(SUBSTITUTE(連結実質赤字比率に係る赤字・黒字の構成分析!H$34,"▲","-")),2)&gt;=0,ABS(ROUND(VALUE(SUBSTITUTE(連結実質赤字比率に係る赤字・黒字の構成分析!H$34,"▲","-")),2)),NA())</f>
        <v>#N/A</v>
      </c>
      <c r="H36" s="38">
        <f>IF(ROUND(VALUE(SUBSTITUTE(連結実質赤字比率に係る赤字・黒字の構成分析!I$34,"▲","-")),2)&lt;0,ABS(ROUND(VALUE(SUBSTITUTE(連結実質赤字比率に係る赤字・黒字の構成分析!I$34,"▲","-")),2)),NA())</f>
        <v>12.94</v>
      </c>
      <c r="I36" s="38" t="e">
        <f>IF(ROUND(VALUE(SUBSTITUTE(連結実質赤字比率に係る赤字・黒字の構成分析!I$34,"▲","-")),2)&gt;=0,ABS(ROUND(VALUE(SUBSTITUTE(連結実質赤字比率に係る赤字・黒字の構成分析!I$34,"▲","-")),2)),NA())</f>
        <v>#N/A</v>
      </c>
      <c r="J36" s="38">
        <f>IF(ROUND(VALUE(SUBSTITUTE(連結実質赤字比率に係る赤字・黒字の構成分析!J$34,"▲","-")),2)&lt;0,ABS(ROUND(VALUE(SUBSTITUTE(連結実質赤字比率に係る赤字・黒字の構成分析!J$34,"▲","-")),2)),NA())</f>
        <v>9.77</v>
      </c>
      <c r="K36" s="38" t="e">
        <f>IF(ROUND(VALUE(SUBSTITUTE(連結実質赤字比率に係る赤字・黒字の構成分析!J$34,"▲","-")),2)&gt;=0,ABS(ROUND(VALUE(SUBSTITUTE(連結実質赤字比率に係る赤字・黒字の構成分析!J$34,"▲","-")),2)),NA())</f>
        <v>#N/A</v>
      </c>
    </row>
    <row r="39" spans="1:1">
      <c r="A39" s="1" t="s">
        <v>514</v>
      </c>
    </row>
    <row r="40" spans="1:16">
      <c r="A40" s="39"/>
      <c r="B40" s="39" t="str">
        <f>'実質公債費比率（分子）の構造'!K$44</f>
        <v>H28</v>
      </c>
      <c r="C40" s="39"/>
      <c r="D40" s="39"/>
      <c r="E40" s="39" t="str">
        <f>'実質公債費比率（分子）の構造'!L$44</f>
        <v>H29</v>
      </c>
      <c r="F40" s="39"/>
      <c r="G40" s="39"/>
      <c r="H40" s="39" t="str">
        <f>'実質公債費比率（分子）の構造'!M$44</f>
        <v>H30</v>
      </c>
      <c r="I40" s="39"/>
      <c r="J40" s="39"/>
      <c r="K40" s="39" t="str">
        <f>'実質公債費比率（分子）の構造'!N$44</f>
        <v>R01</v>
      </c>
      <c r="L40" s="39"/>
      <c r="M40" s="39"/>
      <c r="N40" s="39" t="str">
        <f>'実質公債費比率（分子）の構造'!O$44</f>
        <v>R02</v>
      </c>
      <c r="O40" s="39"/>
      <c r="P40" s="39"/>
    </row>
    <row r="41" spans="1:16">
      <c r="A41" s="39"/>
      <c r="B41" s="39" t="s">
        <v>515</v>
      </c>
      <c r="C41" s="39"/>
      <c r="D41" s="39" t="s">
        <v>473</v>
      </c>
      <c r="E41" s="39" t="s">
        <v>515</v>
      </c>
      <c r="F41" s="39"/>
      <c r="G41" s="39" t="s">
        <v>473</v>
      </c>
      <c r="H41" s="39" t="s">
        <v>515</v>
      </c>
      <c r="I41" s="39"/>
      <c r="J41" s="39" t="s">
        <v>473</v>
      </c>
      <c r="K41" s="39" t="s">
        <v>515</v>
      </c>
      <c r="L41" s="39"/>
      <c r="M41" s="39" t="s">
        <v>473</v>
      </c>
      <c r="N41" s="39" t="s">
        <v>515</v>
      </c>
      <c r="O41" s="39"/>
      <c r="P41" s="39" t="s">
        <v>473</v>
      </c>
    </row>
    <row r="42" spans="1:16">
      <c r="A42" s="39" t="s">
        <v>473</v>
      </c>
      <c r="B42" s="39"/>
      <c r="C42" s="39"/>
      <c r="D42" s="39">
        <f>'実質公債費比率（分子）の構造'!K$52</f>
        <v>782</v>
      </c>
      <c r="E42" s="39"/>
      <c r="F42" s="39"/>
      <c r="G42" s="39">
        <f>'実質公債費比率（分子）の構造'!L$52</f>
        <v>792</v>
      </c>
      <c r="H42" s="39"/>
      <c r="I42" s="39"/>
      <c r="J42" s="39">
        <f>'実質公債費比率（分子）の構造'!M$52</f>
        <v>795</v>
      </c>
      <c r="K42" s="39"/>
      <c r="L42" s="39"/>
      <c r="M42" s="39">
        <f>'実質公債費比率（分子）の構造'!N$52</f>
        <v>718</v>
      </c>
      <c r="N42" s="39"/>
      <c r="O42" s="39"/>
      <c r="P42" s="39">
        <f>'実質公債費比率（分子）の構造'!O$52</f>
        <v>722</v>
      </c>
    </row>
    <row r="43" spans="1:16">
      <c r="A43" s="39" t="s">
        <v>357</v>
      </c>
      <c r="B43" s="39">
        <f>'実質公債費比率（分子）の構造'!K$51</f>
        <v>1</v>
      </c>
      <c r="C43" s="39"/>
      <c r="D43" s="39"/>
      <c r="E43" s="39">
        <f>'実質公債費比率（分子）の構造'!L$51</f>
        <v>0</v>
      </c>
      <c r="F43" s="39"/>
      <c r="G43" s="39"/>
      <c r="H43" s="39">
        <f>'実質公債費比率（分子）の構造'!M$51</f>
        <v>0</v>
      </c>
      <c r="I43" s="39"/>
      <c r="J43" s="39"/>
      <c r="K43" s="39">
        <f>'実質公債費比率（分子）の構造'!N$51</f>
        <v>0</v>
      </c>
      <c r="L43" s="39"/>
      <c r="M43" s="39"/>
      <c r="N43" s="39">
        <f>'実質公債費比率（分子）の構造'!O$51</f>
        <v>0</v>
      </c>
      <c r="O43" s="39"/>
      <c r="P43" s="39"/>
    </row>
    <row r="44" spans="1:16">
      <c r="A44" s="39" t="s">
        <v>471</v>
      </c>
      <c r="B44" s="39" t="str">
        <f>'実質公債費比率（分子）の構造'!K$50</f>
        <v>-</v>
      </c>
      <c r="C44" s="39"/>
      <c r="D44" s="39"/>
      <c r="E44" s="39" t="str">
        <f>'実質公債費比率（分子）の構造'!L$50</f>
        <v>-</v>
      </c>
      <c r="F44" s="39"/>
      <c r="G44" s="39"/>
      <c r="H44" s="39" t="str">
        <f>'実質公債費比率（分子）の構造'!M$50</f>
        <v>-</v>
      </c>
      <c r="I44" s="39"/>
      <c r="J44" s="39"/>
      <c r="K44" s="39" t="str">
        <f>'実質公債費比率（分子）の構造'!N$50</f>
        <v>-</v>
      </c>
      <c r="L44" s="39"/>
      <c r="M44" s="39"/>
      <c r="N44" s="39" t="str">
        <f>'実質公債費比率（分子）の構造'!O$50</f>
        <v>-</v>
      </c>
      <c r="O44" s="39"/>
      <c r="P44" s="39"/>
    </row>
    <row r="45" spans="1:16">
      <c r="A45" s="39" t="s">
        <v>470</v>
      </c>
      <c r="B45" s="39">
        <f>'実質公債費比率（分子）の構造'!K$49</f>
        <v>50</v>
      </c>
      <c r="C45" s="39"/>
      <c r="D45" s="39"/>
      <c r="E45" s="39">
        <f>'実質公債費比率（分子）の構造'!L$49</f>
        <v>75</v>
      </c>
      <c r="F45" s="39"/>
      <c r="G45" s="39"/>
      <c r="H45" s="39">
        <f>'実質公債費比率（分子）の構造'!M$49</f>
        <v>46</v>
      </c>
      <c r="I45" s="39"/>
      <c r="J45" s="39"/>
      <c r="K45" s="39">
        <f>'実質公債費比率（分子）の構造'!N$49</f>
        <v>53</v>
      </c>
      <c r="L45" s="39"/>
      <c r="M45" s="39"/>
      <c r="N45" s="39">
        <f>'実質公債費比率（分子）の構造'!O$49</f>
        <v>64</v>
      </c>
      <c r="O45" s="39"/>
      <c r="P45" s="39"/>
    </row>
    <row r="46" spans="1:16">
      <c r="A46" s="39" t="s">
        <v>469</v>
      </c>
      <c r="B46" s="39">
        <f>'実質公債費比率（分子）の構造'!K$48</f>
        <v>169</v>
      </c>
      <c r="C46" s="39"/>
      <c r="D46" s="39"/>
      <c r="E46" s="39">
        <f>'実質公債費比率（分子）の構造'!L$48</f>
        <v>171</v>
      </c>
      <c r="F46" s="39"/>
      <c r="G46" s="39"/>
      <c r="H46" s="39">
        <f>'実質公債費比率（分子）の構造'!M$48</f>
        <v>176</v>
      </c>
      <c r="I46" s="39"/>
      <c r="J46" s="39"/>
      <c r="K46" s="39">
        <f>'実質公債費比率（分子）の構造'!N$48</f>
        <v>186</v>
      </c>
      <c r="L46" s="39"/>
      <c r="M46" s="39"/>
      <c r="N46" s="39">
        <f>'実質公債費比率（分子）の構造'!O$48</f>
        <v>117</v>
      </c>
      <c r="O46" s="39"/>
      <c r="P46" s="39"/>
    </row>
    <row r="47" spans="1:16">
      <c r="A47" s="39" t="s">
        <v>345</v>
      </c>
      <c r="B47" s="39" t="str">
        <f>'実質公債費比率（分子）の構造'!K$47</f>
        <v>-</v>
      </c>
      <c r="C47" s="39"/>
      <c r="D47" s="39"/>
      <c r="E47" s="39" t="str">
        <f>'実質公債費比率（分子）の構造'!L$47</f>
        <v>-</v>
      </c>
      <c r="F47" s="39"/>
      <c r="G47" s="39"/>
      <c r="H47" s="39" t="str">
        <f>'実質公債費比率（分子）の構造'!M$47</f>
        <v>-</v>
      </c>
      <c r="I47" s="39"/>
      <c r="J47" s="39"/>
      <c r="K47" s="39" t="str">
        <f>'実質公債費比率（分子）の構造'!N$47</f>
        <v>-</v>
      </c>
      <c r="L47" s="39"/>
      <c r="M47" s="39"/>
      <c r="N47" s="39" t="str">
        <f>'実質公債費比率（分子）の構造'!O$47</f>
        <v>-</v>
      </c>
      <c r="O47" s="39"/>
      <c r="P47" s="39"/>
    </row>
    <row r="48" spans="1:16">
      <c r="A48" s="39" t="s">
        <v>341</v>
      </c>
      <c r="B48" s="39" t="str">
        <f>'実質公債費比率（分子）の構造'!K$46</f>
        <v>-</v>
      </c>
      <c r="C48" s="39"/>
      <c r="D48" s="39"/>
      <c r="E48" s="39" t="str">
        <f>'実質公債費比率（分子）の構造'!L$46</f>
        <v>-</v>
      </c>
      <c r="F48" s="39"/>
      <c r="G48" s="39"/>
      <c r="H48" s="39" t="str">
        <f>'実質公債費比率（分子）の構造'!M$46</f>
        <v>-</v>
      </c>
      <c r="I48" s="39"/>
      <c r="J48" s="39"/>
      <c r="K48" s="39" t="str">
        <f>'実質公債費比率（分子）の構造'!N$46</f>
        <v>-</v>
      </c>
      <c r="L48" s="39"/>
      <c r="M48" s="39"/>
      <c r="N48" s="39" t="str">
        <f>'実質公債費比率（分子）の構造'!O$46</f>
        <v>-</v>
      </c>
      <c r="O48" s="39"/>
      <c r="P48" s="39"/>
    </row>
    <row r="49" spans="1:16">
      <c r="A49" s="39" t="s">
        <v>210</v>
      </c>
      <c r="B49" s="39">
        <f>'実質公債費比率（分子）の構造'!K$45</f>
        <v>1016</v>
      </c>
      <c r="C49" s="39"/>
      <c r="D49" s="39"/>
      <c r="E49" s="39">
        <f>'実質公債費比率（分子）の構造'!L$45</f>
        <v>1073</v>
      </c>
      <c r="F49" s="39"/>
      <c r="G49" s="39"/>
      <c r="H49" s="39">
        <f>'実質公債費比率（分子）の構造'!M$45</f>
        <v>1090</v>
      </c>
      <c r="I49" s="39"/>
      <c r="J49" s="39"/>
      <c r="K49" s="39">
        <f>'実質公債費比率（分子）の構造'!N$45</f>
        <v>988</v>
      </c>
      <c r="L49" s="39"/>
      <c r="M49" s="39"/>
      <c r="N49" s="39">
        <f>'実質公債費比率（分子）の構造'!O$45</f>
        <v>985</v>
      </c>
      <c r="O49" s="39"/>
      <c r="P49" s="39"/>
    </row>
    <row r="50" spans="1:16">
      <c r="A50" s="39" t="s">
        <v>475</v>
      </c>
      <c r="B50" s="39" t="e">
        <f t="shared" ref="B50:H50" si="0">NA()</f>
        <v>#N/A</v>
      </c>
      <c r="C50" s="39">
        <f>IF(ISNUMBER('実質公債費比率（分子）の構造'!K$53),'実質公債費比率（分子）の構造'!K$53,NA())</f>
        <v>454</v>
      </c>
      <c r="D50" s="39" t="e">
        <f t="shared" si="0"/>
        <v>#N/A</v>
      </c>
      <c r="E50" s="39" t="e">
        <f t="shared" si="0"/>
        <v>#N/A</v>
      </c>
      <c r="F50" s="39">
        <f>IF(ISNUMBER('実質公債費比率（分子）の構造'!L$53),'実質公債費比率（分子）の構造'!L$53,NA())</f>
        <v>527</v>
      </c>
      <c r="G50" s="39" t="e">
        <f t="shared" si="0"/>
        <v>#N/A</v>
      </c>
      <c r="H50" s="39" t="e">
        <f t="shared" si="0"/>
        <v>#N/A</v>
      </c>
      <c r="I50" s="39">
        <f>IF(ISNUMBER('実質公債費比率（分子）の構造'!M$53),'実質公債費比率（分子）の構造'!M$53,NA())</f>
        <v>517</v>
      </c>
      <c r="J50" s="39" t="e">
        <f t="shared" ref="J50:N50" si="1">NA()</f>
        <v>#N/A</v>
      </c>
      <c r="K50" s="39" t="e">
        <f t="shared" si="1"/>
        <v>#N/A</v>
      </c>
      <c r="L50" s="39">
        <f>IF(ISNUMBER('実質公債費比率（分子）の構造'!N$53),'実質公債費比率（分子）の構造'!N$53,NA())</f>
        <v>509</v>
      </c>
      <c r="M50" s="39" t="e">
        <f t="shared" si="1"/>
        <v>#N/A</v>
      </c>
      <c r="N50" s="39" t="e">
        <f t="shared" si="1"/>
        <v>#N/A</v>
      </c>
      <c r="O50" s="39">
        <f>IF(ISNUMBER('実質公債費比率（分子）の構造'!O$53),'実質公債費比率（分子）の構造'!O$53,NA())</f>
        <v>444</v>
      </c>
      <c r="P50" s="39" t="e">
        <f>NA()</f>
        <v>#N/A</v>
      </c>
    </row>
    <row r="53" spans="1:1">
      <c r="A53" s="1" t="s">
        <v>516</v>
      </c>
    </row>
    <row r="54" spans="1:16">
      <c r="A54" s="38"/>
      <c r="B54" s="38" t="str">
        <f>'将来負担比率（分子）の構造'!I$40</f>
        <v>H28</v>
      </c>
      <c r="C54" s="38"/>
      <c r="D54" s="38"/>
      <c r="E54" s="38" t="str">
        <f>'将来負担比率（分子）の構造'!J$40</f>
        <v>H29</v>
      </c>
      <c r="F54" s="38"/>
      <c r="G54" s="38"/>
      <c r="H54" s="38" t="str">
        <f>'将来負担比率（分子）の構造'!K$40</f>
        <v>H30</v>
      </c>
      <c r="I54" s="38"/>
      <c r="J54" s="38"/>
      <c r="K54" s="38" t="str">
        <f>'将来負担比率（分子）の構造'!L$40</f>
        <v>R01</v>
      </c>
      <c r="L54" s="38"/>
      <c r="M54" s="38"/>
      <c r="N54" s="38" t="str">
        <f>'将来負担比率（分子）の構造'!M$40</f>
        <v>R02</v>
      </c>
      <c r="O54" s="38"/>
      <c r="P54" s="38"/>
    </row>
    <row r="55" spans="1:16">
      <c r="A55" s="38"/>
      <c r="B55" s="38" t="s">
        <v>337</v>
      </c>
      <c r="C55" s="38"/>
      <c r="D55" s="38" t="s">
        <v>517</v>
      </c>
      <c r="E55" s="38" t="s">
        <v>337</v>
      </c>
      <c r="F55" s="38"/>
      <c r="G55" s="38" t="s">
        <v>517</v>
      </c>
      <c r="H55" s="38" t="s">
        <v>337</v>
      </c>
      <c r="I55" s="38"/>
      <c r="J55" s="38" t="s">
        <v>517</v>
      </c>
      <c r="K55" s="38" t="s">
        <v>337</v>
      </c>
      <c r="L55" s="38"/>
      <c r="M55" s="38" t="s">
        <v>517</v>
      </c>
      <c r="N55" s="38" t="s">
        <v>337</v>
      </c>
      <c r="O55" s="38"/>
      <c r="P55" s="38" t="s">
        <v>517</v>
      </c>
    </row>
    <row r="56" spans="1:16">
      <c r="A56" s="38" t="s">
        <v>500</v>
      </c>
      <c r="B56" s="38"/>
      <c r="C56" s="38"/>
      <c r="D56" s="38">
        <f>'将来負担比率（分子）の構造'!I$52</f>
        <v>9040</v>
      </c>
      <c r="E56" s="38"/>
      <c r="F56" s="38"/>
      <c r="G56" s="38">
        <f>'将来負担比率（分子）の構造'!J$52</f>
        <v>8900</v>
      </c>
      <c r="H56" s="38"/>
      <c r="I56" s="38"/>
      <c r="J56" s="38">
        <f>'将来負担比率（分子）の構造'!K$52</f>
        <v>8813</v>
      </c>
      <c r="K56" s="38"/>
      <c r="L56" s="38"/>
      <c r="M56" s="38">
        <f>'将来負担比率（分子）の構造'!L$52</f>
        <v>8679</v>
      </c>
      <c r="N56" s="38"/>
      <c r="O56" s="38"/>
      <c r="P56" s="38">
        <f>'将来負担比率（分子）の構造'!M$52</f>
        <v>8651</v>
      </c>
    </row>
    <row r="57" spans="1:16">
      <c r="A57" s="38" t="s">
        <v>499</v>
      </c>
      <c r="B57" s="38"/>
      <c r="C57" s="38"/>
      <c r="D57" s="38">
        <f>'将来負担比率（分子）の構造'!I$51</f>
        <v>320</v>
      </c>
      <c r="E57" s="38"/>
      <c r="F57" s="38"/>
      <c r="G57" s="38">
        <f>'将来負担比率（分子）の構造'!J$51</f>
        <v>267</v>
      </c>
      <c r="H57" s="38"/>
      <c r="I57" s="38"/>
      <c r="J57" s="38">
        <f>'将来負担比率（分子）の構造'!K$51</f>
        <v>213</v>
      </c>
      <c r="K57" s="38"/>
      <c r="L57" s="38"/>
      <c r="M57" s="38" t="str">
        <f>'将来負担比率（分子）の構造'!L$51</f>
        <v>-</v>
      </c>
      <c r="N57" s="38"/>
      <c r="O57" s="38"/>
      <c r="P57" s="38" t="str">
        <f>'将来負担比率（分子）の構造'!M$51</f>
        <v>-</v>
      </c>
    </row>
    <row r="58" spans="1:16">
      <c r="A58" s="38" t="s">
        <v>498</v>
      </c>
      <c r="B58" s="38"/>
      <c r="C58" s="38"/>
      <c r="D58" s="38">
        <f>'将来負担比率（分子）の構造'!I$50</f>
        <v>1354</v>
      </c>
      <c r="E58" s="38"/>
      <c r="F58" s="38"/>
      <c r="G58" s="38">
        <f>'将来負担比率（分子）の構造'!J$50</f>
        <v>1101</v>
      </c>
      <c r="H58" s="38"/>
      <c r="I58" s="38"/>
      <c r="J58" s="38">
        <f>'将来負担比率（分子）の構造'!K$50</f>
        <v>1233</v>
      </c>
      <c r="K58" s="38"/>
      <c r="L58" s="38"/>
      <c r="M58" s="38">
        <f>'将来負担比率（分子）の構造'!L$50</f>
        <v>1246</v>
      </c>
      <c r="N58" s="38"/>
      <c r="O58" s="38"/>
      <c r="P58" s="38">
        <f>'将来負担比率（分子）の構造'!M$50</f>
        <v>1349</v>
      </c>
    </row>
    <row r="59" spans="1:16">
      <c r="A59" s="38" t="s">
        <v>496</v>
      </c>
      <c r="B59" s="38" t="str">
        <f>'将来負担比率（分子）の構造'!I$49</f>
        <v>-</v>
      </c>
      <c r="C59" s="38"/>
      <c r="D59" s="38"/>
      <c r="E59" s="38" t="str">
        <f>'将来負担比率（分子）の構造'!J$49</f>
        <v>-</v>
      </c>
      <c r="F59" s="38"/>
      <c r="G59" s="38"/>
      <c r="H59" s="38" t="str">
        <f>'将来負担比率（分子）の構造'!K$49</f>
        <v>-</v>
      </c>
      <c r="I59" s="38"/>
      <c r="J59" s="38"/>
      <c r="K59" s="38" t="str">
        <f>'将来負担比率（分子）の構造'!L$49</f>
        <v>-</v>
      </c>
      <c r="L59" s="38"/>
      <c r="M59" s="38"/>
      <c r="N59" s="38" t="str">
        <f>'将来負担比率（分子）の構造'!M$49</f>
        <v>-</v>
      </c>
      <c r="O59" s="38"/>
      <c r="P59" s="38"/>
    </row>
    <row r="60" spans="1:16">
      <c r="A60" s="38" t="s">
        <v>306</v>
      </c>
      <c r="B60" s="38" t="str">
        <f>'将来負担比率（分子）の構造'!I$48</f>
        <v>-</v>
      </c>
      <c r="C60" s="38"/>
      <c r="D60" s="38"/>
      <c r="E60" s="38" t="str">
        <f>'将来負担比率（分子）の構造'!J$48</f>
        <v>-</v>
      </c>
      <c r="F60" s="38"/>
      <c r="G60" s="38"/>
      <c r="H60" s="38" t="str">
        <f>'将来負担比率（分子）の構造'!K$48</f>
        <v>-</v>
      </c>
      <c r="I60" s="38"/>
      <c r="J60" s="38"/>
      <c r="K60" s="38" t="str">
        <f>'将来負担比率（分子）の構造'!L$48</f>
        <v>-</v>
      </c>
      <c r="L60" s="38"/>
      <c r="M60" s="38"/>
      <c r="N60" s="38" t="str">
        <f>'将来負担比率（分子）の構造'!M$48</f>
        <v>-</v>
      </c>
      <c r="O60" s="38"/>
      <c r="P60" s="38"/>
    </row>
    <row r="61" spans="1:16">
      <c r="A61" s="38" t="s">
        <v>494</v>
      </c>
      <c r="B61" s="38" t="str">
        <f>'将来負担比率（分子）の構造'!I$46</f>
        <v>-</v>
      </c>
      <c r="C61" s="38"/>
      <c r="D61" s="38"/>
      <c r="E61" s="38" t="str">
        <f>'将来負担比率（分子）の構造'!J$46</f>
        <v>-</v>
      </c>
      <c r="F61" s="38"/>
      <c r="G61" s="38"/>
      <c r="H61" s="38" t="str">
        <f>'将来負担比率（分子）の構造'!K$46</f>
        <v>-</v>
      </c>
      <c r="I61" s="38"/>
      <c r="J61" s="38"/>
      <c r="K61" s="38" t="str">
        <f>'将来負担比率（分子）の構造'!L$46</f>
        <v>-</v>
      </c>
      <c r="L61" s="38"/>
      <c r="M61" s="38"/>
      <c r="N61" s="38" t="str">
        <f>'将来負担比率（分子）の構造'!M$46</f>
        <v>-</v>
      </c>
      <c r="O61" s="38"/>
      <c r="P61" s="38"/>
    </row>
    <row r="62" spans="1:16">
      <c r="A62" s="38" t="s">
        <v>493</v>
      </c>
      <c r="B62" s="38">
        <f>'将来負担比率（分子）の構造'!I$45</f>
        <v>845</v>
      </c>
      <c r="C62" s="38"/>
      <c r="D62" s="38"/>
      <c r="E62" s="38">
        <f>'将来負担比率（分子）の構造'!J$45</f>
        <v>772</v>
      </c>
      <c r="F62" s="38"/>
      <c r="G62" s="38"/>
      <c r="H62" s="38">
        <f>'将来負担比率（分子）の構造'!K$45</f>
        <v>796</v>
      </c>
      <c r="I62" s="38"/>
      <c r="J62" s="38"/>
      <c r="K62" s="38">
        <f>'将来負担比率（分子）の構造'!L$45</f>
        <v>760</v>
      </c>
      <c r="L62" s="38"/>
      <c r="M62" s="38"/>
      <c r="N62" s="38">
        <f>'将来負担比率（分子）の構造'!M$45</f>
        <v>698</v>
      </c>
      <c r="O62" s="38"/>
      <c r="P62" s="38"/>
    </row>
    <row r="63" spans="1:16">
      <c r="A63" s="38" t="s">
        <v>492</v>
      </c>
      <c r="B63" s="38">
        <f>'将来負担比率（分子）の構造'!I$44</f>
        <v>640</v>
      </c>
      <c r="C63" s="38"/>
      <c r="D63" s="38"/>
      <c r="E63" s="38">
        <f>'将来負担比率（分子）の構造'!J$44</f>
        <v>634</v>
      </c>
      <c r="F63" s="38"/>
      <c r="G63" s="38"/>
      <c r="H63" s="38">
        <f>'将来負担比率（分子）の構造'!K$44</f>
        <v>717</v>
      </c>
      <c r="I63" s="38"/>
      <c r="J63" s="38"/>
      <c r="K63" s="38">
        <f>'将来負担比率（分子）の構造'!L$44</f>
        <v>779</v>
      </c>
      <c r="L63" s="38"/>
      <c r="M63" s="38"/>
      <c r="N63" s="38">
        <f>'将来負担比率（分子）の構造'!M$44</f>
        <v>896</v>
      </c>
      <c r="O63" s="38"/>
      <c r="P63" s="38"/>
    </row>
    <row r="64" spans="1:16">
      <c r="A64" s="38" t="s">
        <v>491</v>
      </c>
      <c r="B64" s="38">
        <f>'将来負担比率（分子）の構造'!I$43</f>
        <v>3497</v>
      </c>
      <c r="C64" s="38"/>
      <c r="D64" s="38"/>
      <c r="E64" s="38">
        <f>'将来負担比率（分子）の構造'!J$43</f>
        <v>3310</v>
      </c>
      <c r="F64" s="38"/>
      <c r="G64" s="38"/>
      <c r="H64" s="38">
        <f>'将来負担比率（分子）の構造'!K$43</f>
        <v>3176</v>
      </c>
      <c r="I64" s="38"/>
      <c r="J64" s="38"/>
      <c r="K64" s="38">
        <f>'将来負担比率（分子）の構造'!L$43</f>
        <v>3033</v>
      </c>
      <c r="L64" s="38"/>
      <c r="M64" s="38"/>
      <c r="N64" s="38">
        <f>'将来負担比率（分子）の構造'!M$43</f>
        <v>2543</v>
      </c>
      <c r="O64" s="38"/>
      <c r="P64" s="38"/>
    </row>
    <row r="65" spans="1:16">
      <c r="A65" s="38" t="s">
        <v>490</v>
      </c>
      <c r="B65" s="38">
        <f>'将来負担比率（分子）の構造'!I$42</f>
        <v>64</v>
      </c>
      <c r="C65" s="38"/>
      <c r="D65" s="38"/>
      <c r="E65" s="38">
        <f>'将来負担比率（分子）の構造'!J$42</f>
        <v>64</v>
      </c>
      <c r="F65" s="38"/>
      <c r="G65" s="38"/>
      <c r="H65" s="38">
        <f>'将来負担比率（分子）の構造'!K$42</f>
        <v>18</v>
      </c>
      <c r="I65" s="38"/>
      <c r="J65" s="38"/>
      <c r="K65" s="38">
        <f>'将来負担比率（分子）の構造'!L$42</f>
        <v>18</v>
      </c>
      <c r="L65" s="38"/>
      <c r="M65" s="38"/>
      <c r="N65" s="38">
        <f>'将来負担比率（分子）の構造'!M$42</f>
        <v>18</v>
      </c>
      <c r="O65" s="38"/>
      <c r="P65" s="38"/>
    </row>
    <row r="66" spans="1:16">
      <c r="A66" s="38" t="s">
        <v>489</v>
      </c>
      <c r="B66" s="38">
        <f>'将来負担比率（分子）の構造'!I$41</f>
        <v>11404</v>
      </c>
      <c r="C66" s="38"/>
      <c r="D66" s="38"/>
      <c r="E66" s="38">
        <f>'将来負担比率（分子）の構造'!J$41</f>
        <v>10968</v>
      </c>
      <c r="F66" s="38"/>
      <c r="G66" s="38"/>
      <c r="H66" s="38">
        <f>'将来負担比率（分子）の構造'!K$41</f>
        <v>10479</v>
      </c>
      <c r="I66" s="38"/>
      <c r="J66" s="38"/>
      <c r="K66" s="38">
        <f>'将来負担比率（分子）の構造'!L$41</f>
        <v>9809</v>
      </c>
      <c r="L66" s="38"/>
      <c r="M66" s="38"/>
      <c r="N66" s="38">
        <f>'将来負担比率（分子）の構造'!M$41</f>
        <v>9497</v>
      </c>
      <c r="O66" s="38"/>
      <c r="P66" s="38"/>
    </row>
    <row r="67" spans="1:16">
      <c r="A67" s="38" t="s">
        <v>501</v>
      </c>
      <c r="B67" s="38" t="e">
        <f t="shared" ref="B67:H67" si="2">NA()</f>
        <v>#N/A</v>
      </c>
      <c r="C67" s="38">
        <f>IF(ISNUMBER('将来負担比率（分子）の構造'!I$53),IF('将来負担比率（分子）の構造'!I$53&lt;0,0,'将来負担比率（分子）の構造'!I$53),NA())</f>
        <v>5736</v>
      </c>
      <c r="D67" s="38" t="e">
        <f t="shared" si="2"/>
        <v>#N/A</v>
      </c>
      <c r="E67" s="38" t="e">
        <f t="shared" si="2"/>
        <v>#N/A</v>
      </c>
      <c r="F67" s="38">
        <f>IF(ISNUMBER('将来負担比率（分子）の構造'!J$53),IF('将来負担比率（分子）の構造'!J$53&lt;0,0,'将来負担比率（分子）の構造'!J$53),NA())</f>
        <v>5481</v>
      </c>
      <c r="G67" s="38" t="e">
        <f t="shared" si="2"/>
        <v>#N/A</v>
      </c>
      <c r="H67" s="38" t="e">
        <f t="shared" si="2"/>
        <v>#N/A</v>
      </c>
      <c r="I67" s="38">
        <f>IF(ISNUMBER('将来負担比率（分子）の構造'!K$53),IF('将来負担比率（分子）の構造'!K$53&lt;0,0,'将来負担比率（分子）の構造'!K$53),NA())</f>
        <v>4927</v>
      </c>
      <c r="J67" s="38" t="e">
        <f t="shared" ref="J67:N67" si="3">NA()</f>
        <v>#N/A</v>
      </c>
      <c r="K67" s="38" t="e">
        <f t="shared" si="3"/>
        <v>#N/A</v>
      </c>
      <c r="L67" s="38">
        <f>IF(ISNUMBER('将来負担比率（分子）の構造'!L$53),IF('将来負担比率（分子）の構造'!L$53&lt;0,0,'将来負担比率（分子）の構造'!L$53),NA())</f>
        <v>4473</v>
      </c>
      <c r="M67" s="38" t="e">
        <f t="shared" si="3"/>
        <v>#N/A</v>
      </c>
      <c r="N67" s="38" t="e">
        <f t="shared" si="3"/>
        <v>#N/A</v>
      </c>
      <c r="O67" s="38">
        <f>IF(ISNUMBER('将来負担比率（分子）の構造'!M$53),IF('将来負担比率（分子）の構造'!M$53&lt;0,0,'将来負担比率（分子）の構造'!M$53),NA())</f>
        <v>3654</v>
      </c>
      <c r="P67" s="38" t="e">
        <f>NA()</f>
        <v>#N/A</v>
      </c>
    </row>
    <row r="70" spans="1:6">
      <c r="A70" s="40" t="s">
        <v>518</v>
      </c>
      <c r="B70" s="40"/>
      <c r="C70" s="40"/>
      <c r="D70" s="40"/>
      <c r="E70" s="40"/>
      <c r="F70" s="40"/>
    </row>
    <row r="71" spans="1:4">
      <c r="A71" s="41"/>
      <c r="B71" s="41" t="str">
        <f>基金残高に係る経年分析!F54</f>
        <v>H30</v>
      </c>
      <c r="C71" s="41" t="str">
        <f>基金残高に係る経年分析!G54</f>
        <v>R01</v>
      </c>
      <c r="D71" s="41" t="str">
        <f>基金残高に係る経年分析!H54</f>
        <v>R02</v>
      </c>
    </row>
    <row r="72" spans="1:4">
      <c r="A72" s="41" t="s">
        <v>100</v>
      </c>
      <c r="B72" s="42">
        <f>基金残高に係る経年分析!F55</f>
        <v>849</v>
      </c>
      <c r="C72" s="42">
        <f>基金残高に係る経年分析!G55</f>
        <v>660</v>
      </c>
      <c r="D72" s="42">
        <f>基金残高に係る経年分析!H55</f>
        <v>651</v>
      </c>
    </row>
    <row r="73" spans="1:4">
      <c r="A73" s="41" t="s">
        <v>103</v>
      </c>
      <c r="B73" s="42">
        <f>基金残高に係る経年分析!F56</f>
        <v>45</v>
      </c>
      <c r="C73" s="42">
        <f>基金残高に係る経年分析!G56</f>
        <v>45</v>
      </c>
      <c r="D73" s="42">
        <f>基金残高に係る経年分析!H56</f>
        <v>45</v>
      </c>
    </row>
    <row r="74" spans="1:4">
      <c r="A74" s="41" t="s">
        <v>105</v>
      </c>
      <c r="B74" s="42">
        <f>基金残高に係る経年分析!F57</f>
        <v>404</v>
      </c>
      <c r="C74" s="42">
        <f>基金残高に係る経年分析!G57</f>
        <v>630</v>
      </c>
      <c r="D74" s="42">
        <f>基金残高に係る経年分析!H57</f>
        <v>767</v>
      </c>
    </row>
  </sheetData>
  <sheetProtection algorithmName="SHA-512" hashValue="1l3jaxjU07Io5XrHw/YmhDwwvhrVUQ8NIy2zMZ5twKQkT2FAB3riLlrA0FEjnD/O7JGz9L+qBvY1FBX6swXa1A==" saltValue="kTV0f4ukamXseeN7OR/eSQ==" spinCount="100000" sheet="1" objects="1" scenarios="1"/>
  <pageMargins left="0.786805555555556" right="0.786805555555556" top="0.983333333333333" bottom="0.983333333333333" header="0.511805555555556" footer="0.511805555555556"/>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EM49"/>
  <sheetViews>
    <sheetView showGridLines="0" topLeftCell="BR25" workbookViewId="0">
      <selection activeCell="A1" sqref="A1"/>
    </sheetView>
  </sheetViews>
  <sheetFormatPr defaultColWidth="0" defaultRowHeight="11.25" customHeight="1" zeroHeight="1"/>
  <cols>
    <col min="1" max="95" width="1.625" style="838" customWidth="1"/>
    <col min="96" max="133" width="1.625" style="839" customWidth="1"/>
    <col min="134" max="143" width="1.625" style="838" customWidth="1"/>
    <col min="144" max="16384" width="0" style="838" hidden="1"/>
  </cols>
  <sheetData>
    <row r="1" ht="22.5" customHeight="1" spans="2:143">
      <c r="B1" s="840"/>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841"/>
      <c r="AN1" s="841"/>
      <c r="AO1" s="841"/>
      <c r="AP1" s="841"/>
      <c r="AQ1" s="841"/>
      <c r="AR1" s="841"/>
      <c r="AS1" s="841"/>
      <c r="AT1" s="841"/>
      <c r="AU1" s="841"/>
      <c r="AV1" s="841"/>
      <c r="AW1" s="841"/>
      <c r="AX1" s="841"/>
      <c r="AY1" s="841"/>
      <c r="AZ1" s="841"/>
      <c r="BA1" s="841"/>
      <c r="BB1" s="841"/>
      <c r="BC1" s="841"/>
      <c r="BD1" s="841"/>
      <c r="BE1" s="841"/>
      <c r="BF1" s="841"/>
      <c r="BG1" s="841"/>
      <c r="BH1" s="841"/>
      <c r="BI1" s="841"/>
      <c r="BJ1" s="841"/>
      <c r="BK1" s="841"/>
      <c r="BL1" s="841"/>
      <c r="BM1" s="841"/>
      <c r="BN1" s="841"/>
      <c r="BO1" s="841"/>
      <c r="BP1" s="841"/>
      <c r="BQ1" s="841"/>
      <c r="BR1" s="841"/>
      <c r="BS1" s="841"/>
      <c r="BT1" s="841"/>
      <c r="BU1" s="841"/>
      <c r="BV1" s="841"/>
      <c r="BW1" s="841"/>
      <c r="BX1" s="841"/>
      <c r="BY1" s="841"/>
      <c r="BZ1" s="841"/>
      <c r="CA1" s="841"/>
      <c r="CB1" s="841"/>
      <c r="CC1" s="841"/>
      <c r="CD1" s="944"/>
      <c r="CE1" s="944"/>
      <c r="CF1" s="944"/>
      <c r="CG1" s="944"/>
      <c r="CH1" s="944"/>
      <c r="CI1" s="944"/>
      <c r="CJ1" s="944"/>
      <c r="CK1" s="944"/>
      <c r="CL1" s="944"/>
      <c r="CM1" s="944"/>
      <c r="CN1" s="944"/>
      <c r="CO1" s="944"/>
      <c r="CP1" s="944"/>
      <c r="CQ1" s="944"/>
      <c r="CR1" s="944"/>
      <c r="CS1" s="944"/>
      <c r="CT1" s="944"/>
      <c r="CU1" s="944"/>
      <c r="CV1" s="944"/>
      <c r="CW1" s="944"/>
      <c r="CX1" s="944"/>
      <c r="CY1" s="944"/>
      <c r="CZ1" s="944"/>
      <c r="DA1" s="944"/>
      <c r="DB1" s="944"/>
      <c r="DC1" s="944"/>
      <c r="DD1" s="944"/>
      <c r="DE1" s="944"/>
      <c r="DF1" s="944"/>
      <c r="DG1" s="944"/>
      <c r="DH1" s="967" t="s">
        <v>125</v>
      </c>
      <c r="DI1" s="976"/>
      <c r="DJ1" s="976"/>
      <c r="DK1" s="976"/>
      <c r="DL1" s="976"/>
      <c r="DM1" s="976"/>
      <c r="DN1" s="977"/>
      <c r="DO1" s="838"/>
      <c r="DP1" s="967" t="s">
        <v>126</v>
      </c>
      <c r="DQ1" s="976"/>
      <c r="DR1" s="976"/>
      <c r="DS1" s="976"/>
      <c r="DT1" s="976"/>
      <c r="DU1" s="976"/>
      <c r="DV1" s="976"/>
      <c r="DW1" s="976"/>
      <c r="DX1" s="976"/>
      <c r="DY1" s="976"/>
      <c r="DZ1" s="976"/>
      <c r="EA1" s="976"/>
      <c r="EB1" s="976"/>
      <c r="EC1" s="977"/>
      <c r="ED1" s="841"/>
      <c r="EE1" s="841"/>
      <c r="EF1" s="841"/>
      <c r="EG1" s="841"/>
      <c r="EH1" s="841"/>
      <c r="EI1" s="841"/>
      <c r="EJ1" s="841"/>
      <c r="EK1" s="841"/>
      <c r="EL1" s="841"/>
      <c r="EM1" s="841"/>
    </row>
    <row r="2" ht="22.5" customHeight="1" spans="2:133">
      <c r="B2" s="842" t="s">
        <v>127</v>
      </c>
      <c r="R2" s="856"/>
      <c r="S2" s="856"/>
      <c r="T2" s="856"/>
      <c r="U2" s="856"/>
      <c r="V2" s="856"/>
      <c r="W2" s="856"/>
      <c r="X2" s="856"/>
      <c r="Y2" s="856"/>
      <c r="Z2" s="856"/>
      <c r="AA2" s="856"/>
      <c r="AB2" s="856"/>
      <c r="AC2" s="856"/>
      <c r="AE2" s="868"/>
      <c r="AF2" s="868"/>
      <c r="AG2" s="868"/>
      <c r="AH2" s="868"/>
      <c r="AI2" s="868"/>
      <c r="AJ2" s="856"/>
      <c r="AK2" s="856"/>
      <c r="AL2" s="856"/>
      <c r="AM2" s="856"/>
      <c r="AN2" s="856"/>
      <c r="AO2" s="856"/>
      <c r="AP2" s="856"/>
      <c r="CD2" s="944"/>
      <c r="CE2" s="944"/>
      <c r="CF2" s="944"/>
      <c r="CG2" s="944"/>
      <c r="CH2" s="944"/>
      <c r="CI2" s="944"/>
      <c r="CJ2" s="944"/>
      <c r="CK2" s="944"/>
      <c r="CL2" s="944"/>
      <c r="CM2" s="944"/>
      <c r="CN2" s="944"/>
      <c r="CO2" s="944"/>
      <c r="CP2" s="944"/>
      <c r="CQ2" s="944"/>
      <c r="CR2" s="944"/>
      <c r="CS2" s="944"/>
      <c r="CT2" s="944"/>
      <c r="CU2" s="944"/>
      <c r="CV2" s="944"/>
      <c r="CW2" s="944"/>
      <c r="CX2" s="944"/>
      <c r="CY2" s="944"/>
      <c r="CZ2" s="944"/>
      <c r="DA2" s="944"/>
      <c r="DB2" s="944"/>
      <c r="DC2" s="944"/>
      <c r="DD2" s="944"/>
      <c r="DE2" s="944"/>
      <c r="DF2" s="944"/>
      <c r="DG2" s="944"/>
      <c r="DH2" s="944"/>
      <c r="DI2" s="944"/>
      <c r="DJ2" s="944"/>
      <c r="DK2" s="944"/>
      <c r="DL2" s="944"/>
      <c r="DM2" s="944"/>
      <c r="DN2" s="944"/>
      <c r="DO2" s="944"/>
      <c r="DP2" s="944"/>
      <c r="DQ2" s="944"/>
      <c r="DR2" s="944"/>
      <c r="DS2" s="944"/>
      <c r="DT2" s="944"/>
      <c r="DU2" s="944"/>
      <c r="DV2" s="944"/>
      <c r="DW2" s="944"/>
      <c r="DX2" s="944"/>
      <c r="DY2" s="944"/>
      <c r="DZ2" s="944"/>
      <c r="EA2" s="944"/>
      <c r="EB2" s="944"/>
      <c r="EC2" s="944"/>
    </row>
    <row r="3" customHeight="1" spans="2:133">
      <c r="B3" s="843" t="s">
        <v>128</v>
      </c>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c r="AN3" s="844"/>
      <c r="AO3" s="844"/>
      <c r="AP3" s="843" t="s">
        <v>129</v>
      </c>
      <c r="AQ3" s="844"/>
      <c r="AR3" s="844"/>
      <c r="AS3" s="844"/>
      <c r="AT3" s="844"/>
      <c r="AU3" s="844"/>
      <c r="AV3" s="844"/>
      <c r="AW3" s="844"/>
      <c r="AX3" s="844"/>
      <c r="AY3" s="844"/>
      <c r="AZ3" s="844"/>
      <c r="BA3" s="844"/>
      <c r="BB3" s="844"/>
      <c r="BC3" s="844"/>
      <c r="BD3" s="844"/>
      <c r="BE3" s="844"/>
      <c r="BF3" s="844"/>
      <c r="BG3" s="844"/>
      <c r="BH3" s="844"/>
      <c r="BI3" s="844"/>
      <c r="BJ3" s="844"/>
      <c r="BK3" s="844"/>
      <c r="BL3" s="844"/>
      <c r="BM3" s="844"/>
      <c r="BN3" s="844"/>
      <c r="BO3" s="844"/>
      <c r="BP3" s="844"/>
      <c r="BQ3" s="844"/>
      <c r="BR3" s="844"/>
      <c r="BS3" s="844"/>
      <c r="BT3" s="844"/>
      <c r="BU3" s="844"/>
      <c r="BV3" s="844"/>
      <c r="BW3" s="844"/>
      <c r="BX3" s="844"/>
      <c r="BY3" s="844"/>
      <c r="BZ3" s="844"/>
      <c r="CA3" s="844"/>
      <c r="CB3" s="857"/>
      <c r="CD3" s="945" t="s">
        <v>130</v>
      </c>
      <c r="CE3" s="946"/>
      <c r="CF3" s="946"/>
      <c r="CG3" s="946"/>
      <c r="CH3" s="946"/>
      <c r="CI3" s="946"/>
      <c r="CJ3" s="946"/>
      <c r="CK3" s="946"/>
      <c r="CL3" s="946"/>
      <c r="CM3" s="946"/>
      <c r="CN3" s="946"/>
      <c r="CO3" s="946"/>
      <c r="CP3" s="946"/>
      <c r="CQ3" s="946"/>
      <c r="CR3" s="946"/>
      <c r="CS3" s="946"/>
      <c r="CT3" s="946"/>
      <c r="CU3" s="946"/>
      <c r="CV3" s="946"/>
      <c r="CW3" s="946"/>
      <c r="CX3" s="946"/>
      <c r="CY3" s="946"/>
      <c r="CZ3" s="946"/>
      <c r="DA3" s="946"/>
      <c r="DB3" s="946"/>
      <c r="DC3" s="946"/>
      <c r="DD3" s="946"/>
      <c r="DE3" s="946"/>
      <c r="DF3" s="946"/>
      <c r="DG3" s="946"/>
      <c r="DH3" s="946"/>
      <c r="DI3" s="946"/>
      <c r="DJ3" s="946"/>
      <c r="DK3" s="946"/>
      <c r="DL3" s="946"/>
      <c r="DM3" s="946"/>
      <c r="DN3" s="946"/>
      <c r="DO3" s="946"/>
      <c r="DP3" s="946"/>
      <c r="DQ3" s="946"/>
      <c r="DR3" s="946"/>
      <c r="DS3" s="946"/>
      <c r="DT3" s="946"/>
      <c r="DU3" s="946"/>
      <c r="DV3" s="946"/>
      <c r="DW3" s="946"/>
      <c r="DX3" s="946"/>
      <c r="DY3" s="946"/>
      <c r="DZ3" s="946"/>
      <c r="EA3" s="946"/>
      <c r="EB3" s="946"/>
      <c r="EC3" s="960"/>
    </row>
    <row r="4" customHeight="1" spans="2:133">
      <c r="B4" s="843" t="s">
        <v>7</v>
      </c>
      <c r="C4" s="844"/>
      <c r="D4" s="844"/>
      <c r="E4" s="844"/>
      <c r="F4" s="844"/>
      <c r="G4" s="844"/>
      <c r="H4" s="844"/>
      <c r="I4" s="844"/>
      <c r="J4" s="844"/>
      <c r="K4" s="844"/>
      <c r="L4" s="844"/>
      <c r="M4" s="844"/>
      <c r="N4" s="844"/>
      <c r="O4" s="844"/>
      <c r="P4" s="844"/>
      <c r="Q4" s="857"/>
      <c r="R4" s="843" t="s">
        <v>131</v>
      </c>
      <c r="S4" s="844"/>
      <c r="T4" s="844"/>
      <c r="U4" s="844"/>
      <c r="V4" s="844"/>
      <c r="W4" s="844"/>
      <c r="X4" s="844"/>
      <c r="Y4" s="857"/>
      <c r="Z4" s="843" t="s">
        <v>132</v>
      </c>
      <c r="AA4" s="844"/>
      <c r="AB4" s="844"/>
      <c r="AC4" s="857"/>
      <c r="AD4" s="843" t="s">
        <v>133</v>
      </c>
      <c r="AE4" s="844"/>
      <c r="AF4" s="844"/>
      <c r="AG4" s="844"/>
      <c r="AH4" s="844"/>
      <c r="AI4" s="844"/>
      <c r="AJ4" s="844"/>
      <c r="AK4" s="857"/>
      <c r="AL4" s="843" t="s">
        <v>132</v>
      </c>
      <c r="AM4" s="844"/>
      <c r="AN4" s="844"/>
      <c r="AO4" s="857"/>
      <c r="AP4" s="886" t="s">
        <v>7</v>
      </c>
      <c r="AQ4" s="886"/>
      <c r="AR4" s="886"/>
      <c r="AS4" s="886"/>
      <c r="AT4" s="886"/>
      <c r="AU4" s="886"/>
      <c r="AV4" s="886"/>
      <c r="AW4" s="886"/>
      <c r="AX4" s="886"/>
      <c r="AY4" s="886"/>
      <c r="AZ4" s="886"/>
      <c r="BA4" s="886"/>
      <c r="BB4" s="886"/>
      <c r="BC4" s="886"/>
      <c r="BD4" s="886"/>
      <c r="BE4" s="886"/>
      <c r="BF4" s="886"/>
      <c r="BG4" s="886" t="s">
        <v>134</v>
      </c>
      <c r="BH4" s="886"/>
      <c r="BI4" s="886"/>
      <c r="BJ4" s="886"/>
      <c r="BK4" s="886"/>
      <c r="BL4" s="886"/>
      <c r="BM4" s="886"/>
      <c r="BN4" s="886"/>
      <c r="BO4" s="886" t="s">
        <v>132</v>
      </c>
      <c r="BP4" s="886"/>
      <c r="BQ4" s="886"/>
      <c r="BR4" s="886"/>
      <c r="BS4" s="886" t="s">
        <v>135</v>
      </c>
      <c r="BT4" s="886"/>
      <c r="BU4" s="886"/>
      <c r="BV4" s="886"/>
      <c r="BW4" s="886"/>
      <c r="BX4" s="886"/>
      <c r="BY4" s="886"/>
      <c r="BZ4" s="886"/>
      <c r="CA4" s="886"/>
      <c r="CB4" s="886"/>
      <c r="CD4" s="945" t="s">
        <v>136</v>
      </c>
      <c r="CE4" s="946"/>
      <c r="CF4" s="946"/>
      <c r="CG4" s="946"/>
      <c r="CH4" s="946"/>
      <c r="CI4" s="946"/>
      <c r="CJ4" s="946"/>
      <c r="CK4" s="946"/>
      <c r="CL4" s="946"/>
      <c r="CM4" s="946"/>
      <c r="CN4" s="946"/>
      <c r="CO4" s="946"/>
      <c r="CP4" s="946"/>
      <c r="CQ4" s="946"/>
      <c r="CR4" s="946"/>
      <c r="CS4" s="946"/>
      <c r="CT4" s="946"/>
      <c r="CU4" s="946"/>
      <c r="CV4" s="946"/>
      <c r="CW4" s="946"/>
      <c r="CX4" s="946"/>
      <c r="CY4" s="946"/>
      <c r="CZ4" s="946"/>
      <c r="DA4" s="946"/>
      <c r="DB4" s="946"/>
      <c r="DC4" s="946"/>
      <c r="DD4" s="946"/>
      <c r="DE4" s="946"/>
      <c r="DF4" s="946"/>
      <c r="DG4" s="946"/>
      <c r="DH4" s="946"/>
      <c r="DI4" s="946"/>
      <c r="DJ4" s="946"/>
      <c r="DK4" s="946"/>
      <c r="DL4" s="946"/>
      <c r="DM4" s="946"/>
      <c r="DN4" s="946"/>
      <c r="DO4" s="946"/>
      <c r="DP4" s="946"/>
      <c r="DQ4" s="946"/>
      <c r="DR4" s="946"/>
      <c r="DS4" s="946"/>
      <c r="DT4" s="946"/>
      <c r="DU4" s="946"/>
      <c r="DV4" s="946"/>
      <c r="DW4" s="946"/>
      <c r="DX4" s="946"/>
      <c r="DY4" s="946"/>
      <c r="DZ4" s="946"/>
      <c r="EA4" s="946"/>
      <c r="EB4" s="946"/>
      <c r="EC4" s="960"/>
    </row>
    <row r="5" s="837" customFormat="1" customHeight="1" spans="2:133">
      <c r="B5" s="845" t="s">
        <v>137</v>
      </c>
      <c r="C5" s="846"/>
      <c r="D5" s="846"/>
      <c r="E5" s="846"/>
      <c r="F5" s="846"/>
      <c r="G5" s="846"/>
      <c r="H5" s="846"/>
      <c r="I5" s="846"/>
      <c r="J5" s="846"/>
      <c r="K5" s="846"/>
      <c r="L5" s="846"/>
      <c r="M5" s="846"/>
      <c r="N5" s="846"/>
      <c r="O5" s="846"/>
      <c r="P5" s="846"/>
      <c r="Q5" s="858"/>
      <c r="R5" s="859">
        <v>3919900</v>
      </c>
      <c r="S5" s="860"/>
      <c r="T5" s="860"/>
      <c r="U5" s="860"/>
      <c r="V5" s="860"/>
      <c r="W5" s="860"/>
      <c r="X5" s="860"/>
      <c r="Y5" s="869"/>
      <c r="Z5" s="870">
        <v>22.4</v>
      </c>
      <c r="AA5" s="870"/>
      <c r="AB5" s="870"/>
      <c r="AC5" s="870"/>
      <c r="AD5" s="871">
        <v>3919900</v>
      </c>
      <c r="AE5" s="871"/>
      <c r="AF5" s="871"/>
      <c r="AG5" s="871"/>
      <c r="AH5" s="871"/>
      <c r="AI5" s="871"/>
      <c r="AJ5" s="871"/>
      <c r="AK5" s="871"/>
      <c r="AL5" s="882">
        <v>58.6</v>
      </c>
      <c r="AM5" s="883"/>
      <c r="AN5" s="883"/>
      <c r="AO5" s="887"/>
      <c r="AP5" s="845" t="s">
        <v>138</v>
      </c>
      <c r="AQ5" s="846"/>
      <c r="AR5" s="846"/>
      <c r="AS5" s="846"/>
      <c r="AT5" s="846"/>
      <c r="AU5" s="846"/>
      <c r="AV5" s="846"/>
      <c r="AW5" s="846"/>
      <c r="AX5" s="846"/>
      <c r="AY5" s="846"/>
      <c r="AZ5" s="846"/>
      <c r="BA5" s="846"/>
      <c r="BB5" s="846"/>
      <c r="BC5" s="846"/>
      <c r="BD5" s="846"/>
      <c r="BE5" s="846"/>
      <c r="BF5" s="858"/>
      <c r="BG5" s="862">
        <v>3919900</v>
      </c>
      <c r="BH5" s="863"/>
      <c r="BI5" s="863"/>
      <c r="BJ5" s="863"/>
      <c r="BK5" s="863"/>
      <c r="BL5" s="863"/>
      <c r="BM5" s="863"/>
      <c r="BN5" s="872"/>
      <c r="BO5" s="873">
        <v>100</v>
      </c>
      <c r="BP5" s="873"/>
      <c r="BQ5" s="873"/>
      <c r="BR5" s="873"/>
      <c r="BS5" s="874" t="s">
        <v>46</v>
      </c>
      <c r="BT5" s="874"/>
      <c r="BU5" s="874"/>
      <c r="BV5" s="874"/>
      <c r="BW5" s="874"/>
      <c r="BX5" s="874"/>
      <c r="BY5" s="874"/>
      <c r="BZ5" s="874"/>
      <c r="CA5" s="874"/>
      <c r="CB5" s="937"/>
      <c r="CD5" s="945" t="s">
        <v>7</v>
      </c>
      <c r="CE5" s="946"/>
      <c r="CF5" s="946"/>
      <c r="CG5" s="946"/>
      <c r="CH5" s="946"/>
      <c r="CI5" s="946"/>
      <c r="CJ5" s="946"/>
      <c r="CK5" s="946"/>
      <c r="CL5" s="946"/>
      <c r="CM5" s="946"/>
      <c r="CN5" s="946"/>
      <c r="CO5" s="946"/>
      <c r="CP5" s="946"/>
      <c r="CQ5" s="960"/>
      <c r="CR5" s="945" t="s">
        <v>139</v>
      </c>
      <c r="CS5" s="946"/>
      <c r="CT5" s="946"/>
      <c r="CU5" s="946"/>
      <c r="CV5" s="946"/>
      <c r="CW5" s="946"/>
      <c r="CX5" s="946"/>
      <c r="CY5" s="960"/>
      <c r="CZ5" s="945" t="s">
        <v>132</v>
      </c>
      <c r="DA5" s="946"/>
      <c r="DB5" s="946"/>
      <c r="DC5" s="960"/>
      <c r="DD5" s="945" t="s">
        <v>140</v>
      </c>
      <c r="DE5" s="946"/>
      <c r="DF5" s="946"/>
      <c r="DG5" s="946"/>
      <c r="DH5" s="946"/>
      <c r="DI5" s="946"/>
      <c r="DJ5" s="946"/>
      <c r="DK5" s="946"/>
      <c r="DL5" s="946"/>
      <c r="DM5" s="946"/>
      <c r="DN5" s="946"/>
      <c r="DO5" s="946"/>
      <c r="DP5" s="960"/>
      <c r="DQ5" s="945" t="s">
        <v>141</v>
      </c>
      <c r="DR5" s="946"/>
      <c r="DS5" s="946"/>
      <c r="DT5" s="946"/>
      <c r="DU5" s="946"/>
      <c r="DV5" s="946"/>
      <c r="DW5" s="946"/>
      <c r="DX5" s="946"/>
      <c r="DY5" s="946"/>
      <c r="DZ5" s="946"/>
      <c r="EA5" s="946"/>
      <c r="EB5" s="946"/>
      <c r="EC5" s="960"/>
    </row>
    <row r="6" customHeight="1" spans="2:133">
      <c r="B6" s="847" t="s">
        <v>142</v>
      </c>
      <c r="C6" s="837"/>
      <c r="D6" s="837"/>
      <c r="E6" s="837"/>
      <c r="F6" s="837"/>
      <c r="G6" s="837"/>
      <c r="H6" s="837"/>
      <c r="I6" s="837"/>
      <c r="J6" s="837"/>
      <c r="K6" s="837"/>
      <c r="L6" s="837"/>
      <c r="M6" s="837"/>
      <c r="N6" s="837"/>
      <c r="O6" s="837"/>
      <c r="P6" s="837"/>
      <c r="Q6" s="861"/>
      <c r="R6" s="862">
        <v>69108</v>
      </c>
      <c r="S6" s="863"/>
      <c r="T6" s="863"/>
      <c r="U6" s="863"/>
      <c r="V6" s="863"/>
      <c r="W6" s="863"/>
      <c r="X6" s="863"/>
      <c r="Y6" s="872"/>
      <c r="Z6" s="873">
        <v>0.4</v>
      </c>
      <c r="AA6" s="873"/>
      <c r="AB6" s="873"/>
      <c r="AC6" s="873"/>
      <c r="AD6" s="874">
        <v>69108</v>
      </c>
      <c r="AE6" s="874"/>
      <c r="AF6" s="874"/>
      <c r="AG6" s="874"/>
      <c r="AH6" s="874"/>
      <c r="AI6" s="874"/>
      <c r="AJ6" s="874"/>
      <c r="AK6" s="874"/>
      <c r="AL6" s="875">
        <v>1</v>
      </c>
      <c r="AM6" s="876"/>
      <c r="AN6" s="876"/>
      <c r="AO6" s="888"/>
      <c r="AP6" s="847" t="s">
        <v>143</v>
      </c>
      <c r="AQ6" s="837"/>
      <c r="AR6" s="837"/>
      <c r="AS6" s="837"/>
      <c r="AT6" s="837"/>
      <c r="AU6" s="837"/>
      <c r="AV6" s="837"/>
      <c r="AW6" s="837"/>
      <c r="AX6" s="837"/>
      <c r="AY6" s="837"/>
      <c r="AZ6" s="837"/>
      <c r="BA6" s="837"/>
      <c r="BB6" s="837"/>
      <c r="BC6" s="837"/>
      <c r="BD6" s="837"/>
      <c r="BE6" s="837"/>
      <c r="BF6" s="861"/>
      <c r="BG6" s="862">
        <v>3919900</v>
      </c>
      <c r="BH6" s="863"/>
      <c r="BI6" s="863"/>
      <c r="BJ6" s="863"/>
      <c r="BK6" s="863"/>
      <c r="BL6" s="863"/>
      <c r="BM6" s="863"/>
      <c r="BN6" s="872"/>
      <c r="BO6" s="873">
        <v>100</v>
      </c>
      <c r="BP6" s="873"/>
      <c r="BQ6" s="873"/>
      <c r="BR6" s="873"/>
      <c r="BS6" s="874" t="s">
        <v>46</v>
      </c>
      <c r="BT6" s="874"/>
      <c r="BU6" s="874"/>
      <c r="BV6" s="874"/>
      <c r="BW6" s="874"/>
      <c r="BX6" s="874"/>
      <c r="BY6" s="874"/>
      <c r="BZ6" s="874"/>
      <c r="CA6" s="874"/>
      <c r="CB6" s="937"/>
      <c r="CD6" s="923" t="s">
        <v>144</v>
      </c>
      <c r="CE6" s="924"/>
      <c r="CF6" s="924"/>
      <c r="CG6" s="924"/>
      <c r="CH6" s="924"/>
      <c r="CI6" s="924"/>
      <c r="CJ6" s="924"/>
      <c r="CK6" s="924"/>
      <c r="CL6" s="924"/>
      <c r="CM6" s="924"/>
      <c r="CN6" s="924"/>
      <c r="CO6" s="924"/>
      <c r="CP6" s="924"/>
      <c r="CQ6" s="939"/>
      <c r="CR6" s="862">
        <v>123074</v>
      </c>
      <c r="CS6" s="863"/>
      <c r="CT6" s="863"/>
      <c r="CU6" s="863"/>
      <c r="CV6" s="863"/>
      <c r="CW6" s="863"/>
      <c r="CX6" s="863"/>
      <c r="CY6" s="872"/>
      <c r="CZ6" s="882">
        <v>0.7</v>
      </c>
      <c r="DA6" s="883"/>
      <c r="DB6" s="883"/>
      <c r="DC6" s="968"/>
      <c r="DD6" s="878" t="s">
        <v>46</v>
      </c>
      <c r="DE6" s="863"/>
      <c r="DF6" s="863"/>
      <c r="DG6" s="863"/>
      <c r="DH6" s="863"/>
      <c r="DI6" s="863"/>
      <c r="DJ6" s="863"/>
      <c r="DK6" s="863"/>
      <c r="DL6" s="863"/>
      <c r="DM6" s="863"/>
      <c r="DN6" s="863"/>
      <c r="DO6" s="863"/>
      <c r="DP6" s="872"/>
      <c r="DQ6" s="878">
        <v>123074</v>
      </c>
      <c r="DR6" s="863"/>
      <c r="DS6" s="863"/>
      <c r="DT6" s="863"/>
      <c r="DU6" s="863"/>
      <c r="DV6" s="863"/>
      <c r="DW6" s="863"/>
      <c r="DX6" s="863"/>
      <c r="DY6" s="863"/>
      <c r="DZ6" s="863"/>
      <c r="EA6" s="863"/>
      <c r="EB6" s="863"/>
      <c r="EC6" s="938"/>
    </row>
    <row r="7" customHeight="1" spans="2:133">
      <c r="B7" s="847" t="s">
        <v>145</v>
      </c>
      <c r="C7" s="837"/>
      <c r="D7" s="837"/>
      <c r="E7" s="837"/>
      <c r="F7" s="837"/>
      <c r="G7" s="837"/>
      <c r="H7" s="837"/>
      <c r="I7" s="837"/>
      <c r="J7" s="837"/>
      <c r="K7" s="837"/>
      <c r="L7" s="837"/>
      <c r="M7" s="837"/>
      <c r="N7" s="837"/>
      <c r="O7" s="837"/>
      <c r="P7" s="837"/>
      <c r="Q7" s="861"/>
      <c r="R7" s="862">
        <v>1653</v>
      </c>
      <c r="S7" s="863"/>
      <c r="T7" s="863"/>
      <c r="U7" s="863"/>
      <c r="V7" s="863"/>
      <c r="W7" s="863"/>
      <c r="X7" s="863"/>
      <c r="Y7" s="872"/>
      <c r="Z7" s="873">
        <v>0</v>
      </c>
      <c r="AA7" s="873"/>
      <c r="AB7" s="873"/>
      <c r="AC7" s="873"/>
      <c r="AD7" s="874">
        <v>1653</v>
      </c>
      <c r="AE7" s="874"/>
      <c r="AF7" s="874"/>
      <c r="AG7" s="874"/>
      <c r="AH7" s="874"/>
      <c r="AI7" s="874"/>
      <c r="AJ7" s="874"/>
      <c r="AK7" s="874"/>
      <c r="AL7" s="875">
        <v>0</v>
      </c>
      <c r="AM7" s="876"/>
      <c r="AN7" s="876"/>
      <c r="AO7" s="888"/>
      <c r="AP7" s="847" t="s">
        <v>146</v>
      </c>
      <c r="AQ7" s="837"/>
      <c r="AR7" s="837"/>
      <c r="AS7" s="837"/>
      <c r="AT7" s="837"/>
      <c r="AU7" s="837"/>
      <c r="AV7" s="837"/>
      <c r="AW7" s="837"/>
      <c r="AX7" s="837"/>
      <c r="AY7" s="837"/>
      <c r="AZ7" s="837"/>
      <c r="BA7" s="837"/>
      <c r="BB7" s="837"/>
      <c r="BC7" s="837"/>
      <c r="BD7" s="837"/>
      <c r="BE7" s="837"/>
      <c r="BF7" s="861"/>
      <c r="BG7" s="862">
        <v>1648998</v>
      </c>
      <c r="BH7" s="863"/>
      <c r="BI7" s="863"/>
      <c r="BJ7" s="863"/>
      <c r="BK7" s="863"/>
      <c r="BL7" s="863"/>
      <c r="BM7" s="863"/>
      <c r="BN7" s="872"/>
      <c r="BO7" s="873">
        <v>42.1</v>
      </c>
      <c r="BP7" s="873"/>
      <c r="BQ7" s="873"/>
      <c r="BR7" s="873"/>
      <c r="BS7" s="874" t="s">
        <v>46</v>
      </c>
      <c r="BT7" s="874"/>
      <c r="BU7" s="874"/>
      <c r="BV7" s="874"/>
      <c r="BW7" s="874"/>
      <c r="BX7" s="874"/>
      <c r="BY7" s="874"/>
      <c r="BZ7" s="874"/>
      <c r="CA7" s="874"/>
      <c r="CB7" s="937"/>
      <c r="CD7" s="926" t="s">
        <v>147</v>
      </c>
      <c r="CE7" s="927"/>
      <c r="CF7" s="927"/>
      <c r="CG7" s="927"/>
      <c r="CH7" s="927"/>
      <c r="CI7" s="927"/>
      <c r="CJ7" s="927"/>
      <c r="CK7" s="927"/>
      <c r="CL7" s="927"/>
      <c r="CM7" s="927"/>
      <c r="CN7" s="927"/>
      <c r="CO7" s="927"/>
      <c r="CP7" s="927"/>
      <c r="CQ7" s="940"/>
      <c r="CR7" s="862">
        <v>5345601</v>
      </c>
      <c r="CS7" s="863"/>
      <c r="CT7" s="863"/>
      <c r="CU7" s="863"/>
      <c r="CV7" s="863"/>
      <c r="CW7" s="863"/>
      <c r="CX7" s="863"/>
      <c r="CY7" s="872"/>
      <c r="CZ7" s="873">
        <v>31.5</v>
      </c>
      <c r="DA7" s="873"/>
      <c r="DB7" s="873"/>
      <c r="DC7" s="873"/>
      <c r="DD7" s="878">
        <v>5636</v>
      </c>
      <c r="DE7" s="863"/>
      <c r="DF7" s="863"/>
      <c r="DG7" s="863"/>
      <c r="DH7" s="863"/>
      <c r="DI7" s="863"/>
      <c r="DJ7" s="863"/>
      <c r="DK7" s="863"/>
      <c r="DL7" s="863"/>
      <c r="DM7" s="863"/>
      <c r="DN7" s="863"/>
      <c r="DO7" s="863"/>
      <c r="DP7" s="872"/>
      <c r="DQ7" s="878">
        <v>1636912</v>
      </c>
      <c r="DR7" s="863"/>
      <c r="DS7" s="863"/>
      <c r="DT7" s="863"/>
      <c r="DU7" s="863"/>
      <c r="DV7" s="863"/>
      <c r="DW7" s="863"/>
      <c r="DX7" s="863"/>
      <c r="DY7" s="863"/>
      <c r="DZ7" s="863"/>
      <c r="EA7" s="863"/>
      <c r="EB7" s="863"/>
      <c r="EC7" s="938"/>
    </row>
    <row r="8" customHeight="1" spans="2:133">
      <c r="B8" s="847" t="s">
        <v>148</v>
      </c>
      <c r="C8" s="837"/>
      <c r="D8" s="837"/>
      <c r="E8" s="837"/>
      <c r="F8" s="837"/>
      <c r="G8" s="837"/>
      <c r="H8" s="837"/>
      <c r="I8" s="837"/>
      <c r="J8" s="837"/>
      <c r="K8" s="837"/>
      <c r="L8" s="837"/>
      <c r="M8" s="837"/>
      <c r="N8" s="837"/>
      <c r="O8" s="837"/>
      <c r="P8" s="837"/>
      <c r="Q8" s="861"/>
      <c r="R8" s="862">
        <v>4920</v>
      </c>
      <c r="S8" s="863"/>
      <c r="T8" s="863"/>
      <c r="U8" s="863"/>
      <c r="V8" s="863"/>
      <c r="W8" s="863"/>
      <c r="X8" s="863"/>
      <c r="Y8" s="872"/>
      <c r="Z8" s="873">
        <v>0</v>
      </c>
      <c r="AA8" s="873"/>
      <c r="AB8" s="873"/>
      <c r="AC8" s="873"/>
      <c r="AD8" s="874">
        <v>4920</v>
      </c>
      <c r="AE8" s="874"/>
      <c r="AF8" s="874"/>
      <c r="AG8" s="874"/>
      <c r="AH8" s="874"/>
      <c r="AI8" s="874"/>
      <c r="AJ8" s="874"/>
      <c r="AK8" s="874"/>
      <c r="AL8" s="875">
        <v>0.1</v>
      </c>
      <c r="AM8" s="876"/>
      <c r="AN8" s="876"/>
      <c r="AO8" s="888"/>
      <c r="AP8" s="847" t="s">
        <v>149</v>
      </c>
      <c r="AQ8" s="837"/>
      <c r="AR8" s="837"/>
      <c r="AS8" s="837"/>
      <c r="AT8" s="837"/>
      <c r="AU8" s="837"/>
      <c r="AV8" s="837"/>
      <c r="AW8" s="837"/>
      <c r="AX8" s="837"/>
      <c r="AY8" s="837"/>
      <c r="AZ8" s="837"/>
      <c r="BA8" s="837"/>
      <c r="BB8" s="837"/>
      <c r="BC8" s="837"/>
      <c r="BD8" s="837"/>
      <c r="BE8" s="837"/>
      <c r="BF8" s="861"/>
      <c r="BG8" s="862">
        <v>56817</v>
      </c>
      <c r="BH8" s="863"/>
      <c r="BI8" s="863"/>
      <c r="BJ8" s="863"/>
      <c r="BK8" s="863"/>
      <c r="BL8" s="863"/>
      <c r="BM8" s="863"/>
      <c r="BN8" s="872"/>
      <c r="BO8" s="873">
        <v>1.4</v>
      </c>
      <c r="BP8" s="873"/>
      <c r="BQ8" s="873"/>
      <c r="BR8" s="873"/>
      <c r="BS8" s="878" t="s">
        <v>46</v>
      </c>
      <c r="BT8" s="863"/>
      <c r="BU8" s="863"/>
      <c r="BV8" s="863"/>
      <c r="BW8" s="863"/>
      <c r="BX8" s="863"/>
      <c r="BY8" s="863"/>
      <c r="BZ8" s="863"/>
      <c r="CA8" s="863"/>
      <c r="CB8" s="938"/>
      <c r="CD8" s="926" t="s">
        <v>150</v>
      </c>
      <c r="CE8" s="927"/>
      <c r="CF8" s="927"/>
      <c r="CG8" s="927"/>
      <c r="CH8" s="927"/>
      <c r="CI8" s="927"/>
      <c r="CJ8" s="927"/>
      <c r="CK8" s="927"/>
      <c r="CL8" s="927"/>
      <c r="CM8" s="927"/>
      <c r="CN8" s="927"/>
      <c r="CO8" s="927"/>
      <c r="CP8" s="927"/>
      <c r="CQ8" s="940"/>
      <c r="CR8" s="862">
        <v>5508226</v>
      </c>
      <c r="CS8" s="863"/>
      <c r="CT8" s="863"/>
      <c r="CU8" s="863"/>
      <c r="CV8" s="863"/>
      <c r="CW8" s="863"/>
      <c r="CX8" s="863"/>
      <c r="CY8" s="872"/>
      <c r="CZ8" s="873">
        <v>32.4</v>
      </c>
      <c r="DA8" s="873"/>
      <c r="DB8" s="873"/>
      <c r="DC8" s="873"/>
      <c r="DD8" s="878">
        <v>11743</v>
      </c>
      <c r="DE8" s="863"/>
      <c r="DF8" s="863"/>
      <c r="DG8" s="863"/>
      <c r="DH8" s="863"/>
      <c r="DI8" s="863"/>
      <c r="DJ8" s="863"/>
      <c r="DK8" s="863"/>
      <c r="DL8" s="863"/>
      <c r="DM8" s="863"/>
      <c r="DN8" s="863"/>
      <c r="DO8" s="863"/>
      <c r="DP8" s="872"/>
      <c r="DQ8" s="878">
        <v>2161148</v>
      </c>
      <c r="DR8" s="863"/>
      <c r="DS8" s="863"/>
      <c r="DT8" s="863"/>
      <c r="DU8" s="863"/>
      <c r="DV8" s="863"/>
      <c r="DW8" s="863"/>
      <c r="DX8" s="863"/>
      <c r="DY8" s="863"/>
      <c r="DZ8" s="863"/>
      <c r="EA8" s="863"/>
      <c r="EB8" s="863"/>
      <c r="EC8" s="938"/>
    </row>
    <row r="9" customHeight="1" spans="2:133">
      <c r="B9" s="847" t="s">
        <v>151</v>
      </c>
      <c r="C9" s="837"/>
      <c r="D9" s="837"/>
      <c r="E9" s="837"/>
      <c r="F9" s="837"/>
      <c r="G9" s="837"/>
      <c r="H9" s="837"/>
      <c r="I9" s="837"/>
      <c r="J9" s="837"/>
      <c r="K9" s="837"/>
      <c r="L9" s="837"/>
      <c r="M9" s="837"/>
      <c r="N9" s="837"/>
      <c r="O9" s="837"/>
      <c r="P9" s="837"/>
      <c r="Q9" s="861"/>
      <c r="R9" s="862">
        <v>5431</v>
      </c>
      <c r="S9" s="863"/>
      <c r="T9" s="863"/>
      <c r="U9" s="863"/>
      <c r="V9" s="863"/>
      <c r="W9" s="863"/>
      <c r="X9" s="863"/>
      <c r="Y9" s="872"/>
      <c r="Z9" s="873">
        <v>0</v>
      </c>
      <c r="AA9" s="873"/>
      <c r="AB9" s="873"/>
      <c r="AC9" s="873"/>
      <c r="AD9" s="874">
        <v>5431</v>
      </c>
      <c r="AE9" s="874"/>
      <c r="AF9" s="874"/>
      <c r="AG9" s="874"/>
      <c r="AH9" s="874"/>
      <c r="AI9" s="874"/>
      <c r="AJ9" s="874"/>
      <c r="AK9" s="874"/>
      <c r="AL9" s="875">
        <v>0.1</v>
      </c>
      <c r="AM9" s="876"/>
      <c r="AN9" s="876"/>
      <c r="AO9" s="888"/>
      <c r="AP9" s="847" t="s">
        <v>152</v>
      </c>
      <c r="AQ9" s="837"/>
      <c r="AR9" s="837"/>
      <c r="AS9" s="837"/>
      <c r="AT9" s="837"/>
      <c r="AU9" s="837"/>
      <c r="AV9" s="837"/>
      <c r="AW9" s="837"/>
      <c r="AX9" s="837"/>
      <c r="AY9" s="837"/>
      <c r="AZ9" s="837"/>
      <c r="BA9" s="837"/>
      <c r="BB9" s="837"/>
      <c r="BC9" s="837"/>
      <c r="BD9" s="837"/>
      <c r="BE9" s="837"/>
      <c r="BF9" s="861"/>
      <c r="BG9" s="862">
        <v>1328972</v>
      </c>
      <c r="BH9" s="863"/>
      <c r="BI9" s="863"/>
      <c r="BJ9" s="863"/>
      <c r="BK9" s="863"/>
      <c r="BL9" s="863"/>
      <c r="BM9" s="863"/>
      <c r="BN9" s="872"/>
      <c r="BO9" s="873">
        <v>33.9</v>
      </c>
      <c r="BP9" s="873"/>
      <c r="BQ9" s="873"/>
      <c r="BR9" s="873"/>
      <c r="BS9" s="878" t="s">
        <v>46</v>
      </c>
      <c r="BT9" s="863"/>
      <c r="BU9" s="863"/>
      <c r="BV9" s="863"/>
      <c r="BW9" s="863"/>
      <c r="BX9" s="863"/>
      <c r="BY9" s="863"/>
      <c r="BZ9" s="863"/>
      <c r="CA9" s="863"/>
      <c r="CB9" s="938"/>
      <c r="CD9" s="926" t="s">
        <v>153</v>
      </c>
      <c r="CE9" s="927"/>
      <c r="CF9" s="927"/>
      <c r="CG9" s="927"/>
      <c r="CH9" s="927"/>
      <c r="CI9" s="927"/>
      <c r="CJ9" s="927"/>
      <c r="CK9" s="927"/>
      <c r="CL9" s="927"/>
      <c r="CM9" s="927"/>
      <c r="CN9" s="927"/>
      <c r="CO9" s="927"/>
      <c r="CP9" s="927"/>
      <c r="CQ9" s="940"/>
      <c r="CR9" s="862">
        <v>777804</v>
      </c>
      <c r="CS9" s="863"/>
      <c r="CT9" s="863"/>
      <c r="CU9" s="863"/>
      <c r="CV9" s="863"/>
      <c r="CW9" s="863"/>
      <c r="CX9" s="863"/>
      <c r="CY9" s="872"/>
      <c r="CZ9" s="873">
        <v>4.6</v>
      </c>
      <c r="DA9" s="873"/>
      <c r="DB9" s="873"/>
      <c r="DC9" s="873"/>
      <c r="DD9" s="878">
        <v>42518</v>
      </c>
      <c r="DE9" s="863"/>
      <c r="DF9" s="863"/>
      <c r="DG9" s="863"/>
      <c r="DH9" s="863"/>
      <c r="DI9" s="863"/>
      <c r="DJ9" s="863"/>
      <c r="DK9" s="863"/>
      <c r="DL9" s="863"/>
      <c r="DM9" s="863"/>
      <c r="DN9" s="863"/>
      <c r="DO9" s="863"/>
      <c r="DP9" s="872"/>
      <c r="DQ9" s="878">
        <v>590966</v>
      </c>
      <c r="DR9" s="863"/>
      <c r="DS9" s="863"/>
      <c r="DT9" s="863"/>
      <c r="DU9" s="863"/>
      <c r="DV9" s="863"/>
      <c r="DW9" s="863"/>
      <c r="DX9" s="863"/>
      <c r="DY9" s="863"/>
      <c r="DZ9" s="863"/>
      <c r="EA9" s="863"/>
      <c r="EB9" s="863"/>
      <c r="EC9" s="938"/>
    </row>
    <row r="10" customHeight="1" spans="2:133">
      <c r="B10" s="847" t="s">
        <v>154</v>
      </c>
      <c r="C10" s="837"/>
      <c r="D10" s="837"/>
      <c r="E10" s="837"/>
      <c r="F10" s="837"/>
      <c r="G10" s="837"/>
      <c r="H10" s="837"/>
      <c r="I10" s="837"/>
      <c r="J10" s="837"/>
      <c r="K10" s="837"/>
      <c r="L10" s="837"/>
      <c r="M10" s="837"/>
      <c r="N10" s="837"/>
      <c r="O10" s="837"/>
      <c r="P10" s="837"/>
      <c r="Q10" s="861"/>
      <c r="R10" s="862" t="s">
        <v>46</v>
      </c>
      <c r="S10" s="863"/>
      <c r="T10" s="863"/>
      <c r="U10" s="863"/>
      <c r="V10" s="863"/>
      <c r="W10" s="863"/>
      <c r="X10" s="863"/>
      <c r="Y10" s="872"/>
      <c r="Z10" s="873" t="s">
        <v>46</v>
      </c>
      <c r="AA10" s="873"/>
      <c r="AB10" s="873"/>
      <c r="AC10" s="873"/>
      <c r="AD10" s="874" t="s">
        <v>46</v>
      </c>
      <c r="AE10" s="874"/>
      <c r="AF10" s="874"/>
      <c r="AG10" s="874"/>
      <c r="AH10" s="874"/>
      <c r="AI10" s="874"/>
      <c r="AJ10" s="874"/>
      <c r="AK10" s="874"/>
      <c r="AL10" s="875" t="s">
        <v>46</v>
      </c>
      <c r="AM10" s="876"/>
      <c r="AN10" s="876"/>
      <c r="AO10" s="888"/>
      <c r="AP10" s="847" t="s">
        <v>155</v>
      </c>
      <c r="AQ10" s="837"/>
      <c r="AR10" s="837"/>
      <c r="AS10" s="837"/>
      <c r="AT10" s="837"/>
      <c r="AU10" s="837"/>
      <c r="AV10" s="837"/>
      <c r="AW10" s="837"/>
      <c r="AX10" s="837"/>
      <c r="AY10" s="837"/>
      <c r="AZ10" s="837"/>
      <c r="BA10" s="837"/>
      <c r="BB10" s="837"/>
      <c r="BC10" s="837"/>
      <c r="BD10" s="837"/>
      <c r="BE10" s="837"/>
      <c r="BF10" s="861"/>
      <c r="BG10" s="862">
        <v>86168</v>
      </c>
      <c r="BH10" s="863"/>
      <c r="BI10" s="863"/>
      <c r="BJ10" s="863"/>
      <c r="BK10" s="863"/>
      <c r="BL10" s="863"/>
      <c r="BM10" s="863"/>
      <c r="BN10" s="872"/>
      <c r="BO10" s="873">
        <v>2.2</v>
      </c>
      <c r="BP10" s="873"/>
      <c r="BQ10" s="873"/>
      <c r="BR10" s="873"/>
      <c r="BS10" s="878" t="s">
        <v>46</v>
      </c>
      <c r="BT10" s="863"/>
      <c r="BU10" s="863"/>
      <c r="BV10" s="863"/>
      <c r="BW10" s="863"/>
      <c r="BX10" s="863"/>
      <c r="BY10" s="863"/>
      <c r="BZ10" s="863"/>
      <c r="CA10" s="863"/>
      <c r="CB10" s="938"/>
      <c r="CD10" s="926" t="s">
        <v>156</v>
      </c>
      <c r="CE10" s="927"/>
      <c r="CF10" s="927"/>
      <c r="CG10" s="927"/>
      <c r="CH10" s="927"/>
      <c r="CI10" s="927"/>
      <c r="CJ10" s="927"/>
      <c r="CK10" s="927"/>
      <c r="CL10" s="927"/>
      <c r="CM10" s="927"/>
      <c r="CN10" s="927"/>
      <c r="CO10" s="927"/>
      <c r="CP10" s="927"/>
      <c r="CQ10" s="940"/>
      <c r="CR10" s="862">
        <v>20692</v>
      </c>
      <c r="CS10" s="863"/>
      <c r="CT10" s="863"/>
      <c r="CU10" s="863"/>
      <c r="CV10" s="863"/>
      <c r="CW10" s="863"/>
      <c r="CX10" s="863"/>
      <c r="CY10" s="872"/>
      <c r="CZ10" s="873">
        <v>0.1</v>
      </c>
      <c r="DA10" s="873"/>
      <c r="DB10" s="873"/>
      <c r="DC10" s="873"/>
      <c r="DD10" s="878" t="s">
        <v>46</v>
      </c>
      <c r="DE10" s="863"/>
      <c r="DF10" s="863"/>
      <c r="DG10" s="863"/>
      <c r="DH10" s="863"/>
      <c r="DI10" s="863"/>
      <c r="DJ10" s="863"/>
      <c r="DK10" s="863"/>
      <c r="DL10" s="863"/>
      <c r="DM10" s="863"/>
      <c r="DN10" s="863"/>
      <c r="DO10" s="863"/>
      <c r="DP10" s="872"/>
      <c r="DQ10" s="878">
        <v>14401</v>
      </c>
      <c r="DR10" s="863"/>
      <c r="DS10" s="863"/>
      <c r="DT10" s="863"/>
      <c r="DU10" s="863"/>
      <c r="DV10" s="863"/>
      <c r="DW10" s="863"/>
      <c r="DX10" s="863"/>
      <c r="DY10" s="863"/>
      <c r="DZ10" s="863"/>
      <c r="EA10" s="863"/>
      <c r="EB10" s="863"/>
      <c r="EC10" s="938"/>
    </row>
    <row r="11" customHeight="1" spans="2:133">
      <c r="B11" s="847" t="s">
        <v>157</v>
      </c>
      <c r="C11" s="837"/>
      <c r="D11" s="837"/>
      <c r="E11" s="837"/>
      <c r="F11" s="837"/>
      <c r="G11" s="837"/>
      <c r="H11" s="837"/>
      <c r="I11" s="837"/>
      <c r="J11" s="837"/>
      <c r="K11" s="837"/>
      <c r="L11" s="837"/>
      <c r="M11" s="837"/>
      <c r="N11" s="837"/>
      <c r="O11" s="837"/>
      <c r="P11" s="837"/>
      <c r="Q11" s="861"/>
      <c r="R11" s="862">
        <v>745609</v>
      </c>
      <c r="S11" s="863"/>
      <c r="T11" s="863"/>
      <c r="U11" s="863"/>
      <c r="V11" s="863"/>
      <c r="W11" s="863"/>
      <c r="X11" s="863"/>
      <c r="Y11" s="872"/>
      <c r="Z11" s="875">
        <v>4.3</v>
      </c>
      <c r="AA11" s="876"/>
      <c r="AB11" s="876"/>
      <c r="AC11" s="877"/>
      <c r="AD11" s="878">
        <v>745609</v>
      </c>
      <c r="AE11" s="863"/>
      <c r="AF11" s="863"/>
      <c r="AG11" s="863"/>
      <c r="AH11" s="863"/>
      <c r="AI11" s="863"/>
      <c r="AJ11" s="863"/>
      <c r="AK11" s="872"/>
      <c r="AL11" s="875">
        <v>11.1</v>
      </c>
      <c r="AM11" s="876"/>
      <c r="AN11" s="876"/>
      <c r="AO11" s="888"/>
      <c r="AP11" s="847" t="s">
        <v>158</v>
      </c>
      <c r="AQ11" s="837"/>
      <c r="AR11" s="837"/>
      <c r="AS11" s="837"/>
      <c r="AT11" s="837"/>
      <c r="AU11" s="837"/>
      <c r="AV11" s="837"/>
      <c r="AW11" s="837"/>
      <c r="AX11" s="837"/>
      <c r="AY11" s="837"/>
      <c r="AZ11" s="837"/>
      <c r="BA11" s="837"/>
      <c r="BB11" s="837"/>
      <c r="BC11" s="837"/>
      <c r="BD11" s="837"/>
      <c r="BE11" s="837"/>
      <c r="BF11" s="861"/>
      <c r="BG11" s="862">
        <v>177041</v>
      </c>
      <c r="BH11" s="863"/>
      <c r="BI11" s="863"/>
      <c r="BJ11" s="863"/>
      <c r="BK11" s="863"/>
      <c r="BL11" s="863"/>
      <c r="BM11" s="863"/>
      <c r="BN11" s="872"/>
      <c r="BO11" s="873">
        <v>4.5</v>
      </c>
      <c r="BP11" s="873"/>
      <c r="BQ11" s="873"/>
      <c r="BR11" s="873"/>
      <c r="BS11" s="878" t="s">
        <v>46</v>
      </c>
      <c r="BT11" s="863"/>
      <c r="BU11" s="863"/>
      <c r="BV11" s="863"/>
      <c r="BW11" s="863"/>
      <c r="BX11" s="863"/>
      <c r="BY11" s="863"/>
      <c r="BZ11" s="863"/>
      <c r="CA11" s="863"/>
      <c r="CB11" s="938"/>
      <c r="CD11" s="926" t="s">
        <v>159</v>
      </c>
      <c r="CE11" s="927"/>
      <c r="CF11" s="927"/>
      <c r="CG11" s="927"/>
      <c r="CH11" s="927"/>
      <c r="CI11" s="927"/>
      <c r="CJ11" s="927"/>
      <c r="CK11" s="927"/>
      <c r="CL11" s="927"/>
      <c r="CM11" s="927"/>
      <c r="CN11" s="927"/>
      <c r="CO11" s="927"/>
      <c r="CP11" s="927"/>
      <c r="CQ11" s="940"/>
      <c r="CR11" s="862">
        <v>724886</v>
      </c>
      <c r="CS11" s="863"/>
      <c r="CT11" s="863"/>
      <c r="CU11" s="863"/>
      <c r="CV11" s="863"/>
      <c r="CW11" s="863"/>
      <c r="CX11" s="863"/>
      <c r="CY11" s="872"/>
      <c r="CZ11" s="873">
        <v>4.3</v>
      </c>
      <c r="DA11" s="873"/>
      <c r="DB11" s="873"/>
      <c r="DC11" s="873"/>
      <c r="DD11" s="878">
        <v>620334</v>
      </c>
      <c r="DE11" s="863"/>
      <c r="DF11" s="863"/>
      <c r="DG11" s="863"/>
      <c r="DH11" s="863"/>
      <c r="DI11" s="863"/>
      <c r="DJ11" s="863"/>
      <c r="DK11" s="863"/>
      <c r="DL11" s="863"/>
      <c r="DM11" s="863"/>
      <c r="DN11" s="863"/>
      <c r="DO11" s="863"/>
      <c r="DP11" s="872"/>
      <c r="DQ11" s="878">
        <v>89395</v>
      </c>
      <c r="DR11" s="863"/>
      <c r="DS11" s="863"/>
      <c r="DT11" s="863"/>
      <c r="DU11" s="863"/>
      <c r="DV11" s="863"/>
      <c r="DW11" s="863"/>
      <c r="DX11" s="863"/>
      <c r="DY11" s="863"/>
      <c r="DZ11" s="863"/>
      <c r="EA11" s="863"/>
      <c r="EB11" s="863"/>
      <c r="EC11" s="938"/>
    </row>
    <row r="12" customHeight="1" spans="2:133">
      <c r="B12" s="847" t="s">
        <v>160</v>
      </c>
      <c r="C12" s="837"/>
      <c r="D12" s="837"/>
      <c r="E12" s="837"/>
      <c r="F12" s="837"/>
      <c r="G12" s="837"/>
      <c r="H12" s="837"/>
      <c r="I12" s="837"/>
      <c r="J12" s="837"/>
      <c r="K12" s="837"/>
      <c r="L12" s="837"/>
      <c r="M12" s="837"/>
      <c r="N12" s="837"/>
      <c r="O12" s="837"/>
      <c r="P12" s="837"/>
      <c r="Q12" s="861"/>
      <c r="R12" s="862">
        <v>17949</v>
      </c>
      <c r="S12" s="863"/>
      <c r="T12" s="863"/>
      <c r="U12" s="863"/>
      <c r="V12" s="863"/>
      <c r="W12" s="863"/>
      <c r="X12" s="863"/>
      <c r="Y12" s="872"/>
      <c r="Z12" s="873">
        <v>0.1</v>
      </c>
      <c r="AA12" s="873"/>
      <c r="AB12" s="873"/>
      <c r="AC12" s="873"/>
      <c r="AD12" s="874">
        <v>17949</v>
      </c>
      <c r="AE12" s="874"/>
      <c r="AF12" s="874"/>
      <c r="AG12" s="874"/>
      <c r="AH12" s="874"/>
      <c r="AI12" s="874"/>
      <c r="AJ12" s="874"/>
      <c r="AK12" s="874"/>
      <c r="AL12" s="875">
        <v>0.3</v>
      </c>
      <c r="AM12" s="876"/>
      <c r="AN12" s="876"/>
      <c r="AO12" s="888"/>
      <c r="AP12" s="847" t="s">
        <v>161</v>
      </c>
      <c r="AQ12" s="837"/>
      <c r="AR12" s="837"/>
      <c r="AS12" s="837"/>
      <c r="AT12" s="837"/>
      <c r="AU12" s="837"/>
      <c r="AV12" s="837"/>
      <c r="AW12" s="837"/>
      <c r="AX12" s="837"/>
      <c r="AY12" s="837"/>
      <c r="AZ12" s="837"/>
      <c r="BA12" s="837"/>
      <c r="BB12" s="837"/>
      <c r="BC12" s="837"/>
      <c r="BD12" s="837"/>
      <c r="BE12" s="837"/>
      <c r="BF12" s="861"/>
      <c r="BG12" s="862">
        <v>1986404</v>
      </c>
      <c r="BH12" s="863"/>
      <c r="BI12" s="863"/>
      <c r="BJ12" s="863"/>
      <c r="BK12" s="863"/>
      <c r="BL12" s="863"/>
      <c r="BM12" s="863"/>
      <c r="BN12" s="872"/>
      <c r="BO12" s="873">
        <v>50.7</v>
      </c>
      <c r="BP12" s="873"/>
      <c r="BQ12" s="873"/>
      <c r="BR12" s="873"/>
      <c r="BS12" s="878" t="s">
        <v>46</v>
      </c>
      <c r="BT12" s="863"/>
      <c r="BU12" s="863"/>
      <c r="BV12" s="863"/>
      <c r="BW12" s="863"/>
      <c r="BX12" s="863"/>
      <c r="BY12" s="863"/>
      <c r="BZ12" s="863"/>
      <c r="CA12" s="863"/>
      <c r="CB12" s="938"/>
      <c r="CD12" s="926" t="s">
        <v>162</v>
      </c>
      <c r="CE12" s="927"/>
      <c r="CF12" s="927"/>
      <c r="CG12" s="927"/>
      <c r="CH12" s="927"/>
      <c r="CI12" s="927"/>
      <c r="CJ12" s="927"/>
      <c r="CK12" s="927"/>
      <c r="CL12" s="927"/>
      <c r="CM12" s="927"/>
      <c r="CN12" s="927"/>
      <c r="CO12" s="927"/>
      <c r="CP12" s="927"/>
      <c r="CQ12" s="940"/>
      <c r="CR12" s="862">
        <v>200696</v>
      </c>
      <c r="CS12" s="863"/>
      <c r="CT12" s="863"/>
      <c r="CU12" s="863"/>
      <c r="CV12" s="863"/>
      <c r="CW12" s="863"/>
      <c r="CX12" s="863"/>
      <c r="CY12" s="872"/>
      <c r="CZ12" s="873">
        <v>1.2</v>
      </c>
      <c r="DA12" s="873"/>
      <c r="DB12" s="873"/>
      <c r="DC12" s="873"/>
      <c r="DD12" s="878">
        <v>198</v>
      </c>
      <c r="DE12" s="863"/>
      <c r="DF12" s="863"/>
      <c r="DG12" s="863"/>
      <c r="DH12" s="863"/>
      <c r="DI12" s="863"/>
      <c r="DJ12" s="863"/>
      <c r="DK12" s="863"/>
      <c r="DL12" s="863"/>
      <c r="DM12" s="863"/>
      <c r="DN12" s="863"/>
      <c r="DO12" s="863"/>
      <c r="DP12" s="872"/>
      <c r="DQ12" s="878">
        <v>190326</v>
      </c>
      <c r="DR12" s="863"/>
      <c r="DS12" s="863"/>
      <c r="DT12" s="863"/>
      <c r="DU12" s="863"/>
      <c r="DV12" s="863"/>
      <c r="DW12" s="863"/>
      <c r="DX12" s="863"/>
      <c r="DY12" s="863"/>
      <c r="DZ12" s="863"/>
      <c r="EA12" s="863"/>
      <c r="EB12" s="863"/>
      <c r="EC12" s="938"/>
    </row>
    <row r="13" customHeight="1" spans="2:133">
      <c r="B13" s="847" t="s">
        <v>163</v>
      </c>
      <c r="C13" s="837"/>
      <c r="D13" s="837"/>
      <c r="E13" s="837"/>
      <c r="F13" s="837"/>
      <c r="G13" s="837"/>
      <c r="H13" s="837"/>
      <c r="I13" s="837"/>
      <c r="J13" s="837"/>
      <c r="K13" s="837"/>
      <c r="L13" s="837"/>
      <c r="M13" s="837"/>
      <c r="N13" s="837"/>
      <c r="O13" s="837"/>
      <c r="P13" s="837"/>
      <c r="Q13" s="861"/>
      <c r="R13" s="862" t="s">
        <v>46</v>
      </c>
      <c r="S13" s="863"/>
      <c r="T13" s="863"/>
      <c r="U13" s="863"/>
      <c r="V13" s="863"/>
      <c r="W13" s="863"/>
      <c r="X13" s="863"/>
      <c r="Y13" s="872"/>
      <c r="Z13" s="873" t="s">
        <v>46</v>
      </c>
      <c r="AA13" s="873"/>
      <c r="AB13" s="873"/>
      <c r="AC13" s="873"/>
      <c r="AD13" s="874" t="s">
        <v>46</v>
      </c>
      <c r="AE13" s="874"/>
      <c r="AF13" s="874"/>
      <c r="AG13" s="874"/>
      <c r="AH13" s="874"/>
      <c r="AI13" s="874"/>
      <c r="AJ13" s="874"/>
      <c r="AK13" s="874"/>
      <c r="AL13" s="875" t="s">
        <v>46</v>
      </c>
      <c r="AM13" s="876"/>
      <c r="AN13" s="876"/>
      <c r="AO13" s="888"/>
      <c r="AP13" s="847" t="s">
        <v>164</v>
      </c>
      <c r="AQ13" s="837"/>
      <c r="AR13" s="837"/>
      <c r="AS13" s="837"/>
      <c r="AT13" s="837"/>
      <c r="AU13" s="837"/>
      <c r="AV13" s="837"/>
      <c r="AW13" s="837"/>
      <c r="AX13" s="837"/>
      <c r="AY13" s="837"/>
      <c r="AZ13" s="837"/>
      <c r="BA13" s="837"/>
      <c r="BB13" s="837"/>
      <c r="BC13" s="837"/>
      <c r="BD13" s="837"/>
      <c r="BE13" s="837"/>
      <c r="BF13" s="861"/>
      <c r="BG13" s="862">
        <v>1957095</v>
      </c>
      <c r="BH13" s="863"/>
      <c r="BI13" s="863"/>
      <c r="BJ13" s="863"/>
      <c r="BK13" s="863"/>
      <c r="BL13" s="863"/>
      <c r="BM13" s="863"/>
      <c r="BN13" s="872"/>
      <c r="BO13" s="873">
        <v>49.9</v>
      </c>
      <c r="BP13" s="873"/>
      <c r="BQ13" s="873"/>
      <c r="BR13" s="873"/>
      <c r="BS13" s="878" t="s">
        <v>46</v>
      </c>
      <c r="BT13" s="863"/>
      <c r="BU13" s="863"/>
      <c r="BV13" s="863"/>
      <c r="BW13" s="863"/>
      <c r="BX13" s="863"/>
      <c r="BY13" s="863"/>
      <c r="BZ13" s="863"/>
      <c r="CA13" s="863"/>
      <c r="CB13" s="938"/>
      <c r="CD13" s="926" t="s">
        <v>165</v>
      </c>
      <c r="CE13" s="927"/>
      <c r="CF13" s="927"/>
      <c r="CG13" s="927"/>
      <c r="CH13" s="927"/>
      <c r="CI13" s="927"/>
      <c r="CJ13" s="927"/>
      <c r="CK13" s="927"/>
      <c r="CL13" s="927"/>
      <c r="CM13" s="927"/>
      <c r="CN13" s="927"/>
      <c r="CO13" s="927"/>
      <c r="CP13" s="927"/>
      <c r="CQ13" s="940"/>
      <c r="CR13" s="862">
        <v>1155347</v>
      </c>
      <c r="CS13" s="863"/>
      <c r="CT13" s="863"/>
      <c r="CU13" s="863"/>
      <c r="CV13" s="863"/>
      <c r="CW13" s="863"/>
      <c r="CX13" s="863"/>
      <c r="CY13" s="872"/>
      <c r="CZ13" s="873">
        <v>6.8</v>
      </c>
      <c r="DA13" s="873"/>
      <c r="DB13" s="873"/>
      <c r="DC13" s="873"/>
      <c r="DD13" s="878">
        <v>834884</v>
      </c>
      <c r="DE13" s="863"/>
      <c r="DF13" s="863"/>
      <c r="DG13" s="863"/>
      <c r="DH13" s="863"/>
      <c r="DI13" s="863"/>
      <c r="DJ13" s="863"/>
      <c r="DK13" s="863"/>
      <c r="DL13" s="863"/>
      <c r="DM13" s="863"/>
      <c r="DN13" s="863"/>
      <c r="DO13" s="863"/>
      <c r="DP13" s="872"/>
      <c r="DQ13" s="878">
        <v>589676</v>
      </c>
      <c r="DR13" s="863"/>
      <c r="DS13" s="863"/>
      <c r="DT13" s="863"/>
      <c r="DU13" s="863"/>
      <c r="DV13" s="863"/>
      <c r="DW13" s="863"/>
      <c r="DX13" s="863"/>
      <c r="DY13" s="863"/>
      <c r="DZ13" s="863"/>
      <c r="EA13" s="863"/>
      <c r="EB13" s="863"/>
      <c r="EC13" s="938"/>
    </row>
    <row r="14" customHeight="1" spans="2:133">
      <c r="B14" s="847" t="s">
        <v>166</v>
      </c>
      <c r="C14" s="837"/>
      <c r="D14" s="837"/>
      <c r="E14" s="837"/>
      <c r="F14" s="837"/>
      <c r="G14" s="837"/>
      <c r="H14" s="837"/>
      <c r="I14" s="837"/>
      <c r="J14" s="837"/>
      <c r="K14" s="837"/>
      <c r="L14" s="837"/>
      <c r="M14" s="837"/>
      <c r="N14" s="837"/>
      <c r="O14" s="837"/>
      <c r="P14" s="837"/>
      <c r="Q14" s="861"/>
      <c r="R14" s="862" t="s">
        <v>46</v>
      </c>
      <c r="S14" s="863"/>
      <c r="T14" s="863"/>
      <c r="U14" s="863"/>
      <c r="V14" s="863"/>
      <c r="W14" s="863"/>
      <c r="X14" s="863"/>
      <c r="Y14" s="872"/>
      <c r="Z14" s="873" t="s">
        <v>46</v>
      </c>
      <c r="AA14" s="873"/>
      <c r="AB14" s="873"/>
      <c r="AC14" s="873"/>
      <c r="AD14" s="874" t="s">
        <v>46</v>
      </c>
      <c r="AE14" s="874"/>
      <c r="AF14" s="874"/>
      <c r="AG14" s="874"/>
      <c r="AH14" s="874"/>
      <c r="AI14" s="874"/>
      <c r="AJ14" s="874"/>
      <c r="AK14" s="874"/>
      <c r="AL14" s="875" t="s">
        <v>46</v>
      </c>
      <c r="AM14" s="876"/>
      <c r="AN14" s="876"/>
      <c r="AO14" s="888"/>
      <c r="AP14" s="847" t="s">
        <v>167</v>
      </c>
      <c r="AQ14" s="837"/>
      <c r="AR14" s="837"/>
      <c r="AS14" s="837"/>
      <c r="AT14" s="837"/>
      <c r="AU14" s="837"/>
      <c r="AV14" s="837"/>
      <c r="AW14" s="837"/>
      <c r="AX14" s="837"/>
      <c r="AY14" s="837"/>
      <c r="AZ14" s="837"/>
      <c r="BA14" s="837"/>
      <c r="BB14" s="837"/>
      <c r="BC14" s="837"/>
      <c r="BD14" s="837"/>
      <c r="BE14" s="837"/>
      <c r="BF14" s="861"/>
      <c r="BG14" s="862">
        <v>147025</v>
      </c>
      <c r="BH14" s="863"/>
      <c r="BI14" s="863"/>
      <c r="BJ14" s="863"/>
      <c r="BK14" s="863"/>
      <c r="BL14" s="863"/>
      <c r="BM14" s="863"/>
      <c r="BN14" s="872"/>
      <c r="BO14" s="873">
        <v>3.8</v>
      </c>
      <c r="BP14" s="873"/>
      <c r="BQ14" s="873"/>
      <c r="BR14" s="873"/>
      <c r="BS14" s="878" t="s">
        <v>46</v>
      </c>
      <c r="BT14" s="863"/>
      <c r="BU14" s="863"/>
      <c r="BV14" s="863"/>
      <c r="BW14" s="863"/>
      <c r="BX14" s="863"/>
      <c r="BY14" s="863"/>
      <c r="BZ14" s="863"/>
      <c r="CA14" s="863"/>
      <c r="CB14" s="938"/>
      <c r="CD14" s="926" t="s">
        <v>168</v>
      </c>
      <c r="CE14" s="927"/>
      <c r="CF14" s="927"/>
      <c r="CG14" s="927"/>
      <c r="CH14" s="927"/>
      <c r="CI14" s="927"/>
      <c r="CJ14" s="927"/>
      <c r="CK14" s="927"/>
      <c r="CL14" s="927"/>
      <c r="CM14" s="927"/>
      <c r="CN14" s="927"/>
      <c r="CO14" s="927"/>
      <c r="CP14" s="927"/>
      <c r="CQ14" s="940"/>
      <c r="CR14" s="862">
        <v>537708</v>
      </c>
      <c r="CS14" s="863"/>
      <c r="CT14" s="863"/>
      <c r="CU14" s="863"/>
      <c r="CV14" s="863"/>
      <c r="CW14" s="863"/>
      <c r="CX14" s="863"/>
      <c r="CY14" s="872"/>
      <c r="CZ14" s="873">
        <v>3.2</v>
      </c>
      <c r="DA14" s="873"/>
      <c r="DB14" s="873"/>
      <c r="DC14" s="873"/>
      <c r="DD14" s="878" t="s">
        <v>46</v>
      </c>
      <c r="DE14" s="863"/>
      <c r="DF14" s="863"/>
      <c r="DG14" s="863"/>
      <c r="DH14" s="863"/>
      <c r="DI14" s="863"/>
      <c r="DJ14" s="863"/>
      <c r="DK14" s="863"/>
      <c r="DL14" s="863"/>
      <c r="DM14" s="863"/>
      <c r="DN14" s="863"/>
      <c r="DO14" s="863"/>
      <c r="DP14" s="872"/>
      <c r="DQ14" s="878">
        <v>527970</v>
      </c>
      <c r="DR14" s="863"/>
      <c r="DS14" s="863"/>
      <c r="DT14" s="863"/>
      <c r="DU14" s="863"/>
      <c r="DV14" s="863"/>
      <c r="DW14" s="863"/>
      <c r="DX14" s="863"/>
      <c r="DY14" s="863"/>
      <c r="DZ14" s="863"/>
      <c r="EA14" s="863"/>
      <c r="EB14" s="863"/>
      <c r="EC14" s="938"/>
    </row>
    <row r="15" customHeight="1" spans="2:133">
      <c r="B15" s="847" t="s">
        <v>169</v>
      </c>
      <c r="C15" s="837"/>
      <c r="D15" s="837"/>
      <c r="E15" s="837"/>
      <c r="F15" s="837"/>
      <c r="G15" s="837"/>
      <c r="H15" s="837"/>
      <c r="I15" s="837"/>
      <c r="J15" s="837"/>
      <c r="K15" s="837"/>
      <c r="L15" s="837"/>
      <c r="M15" s="837"/>
      <c r="N15" s="837"/>
      <c r="O15" s="837"/>
      <c r="P15" s="837"/>
      <c r="Q15" s="861"/>
      <c r="R15" s="862" t="s">
        <v>46</v>
      </c>
      <c r="S15" s="863"/>
      <c r="T15" s="863"/>
      <c r="U15" s="863"/>
      <c r="V15" s="863"/>
      <c r="W15" s="863"/>
      <c r="X15" s="863"/>
      <c r="Y15" s="872"/>
      <c r="Z15" s="873" t="s">
        <v>46</v>
      </c>
      <c r="AA15" s="873"/>
      <c r="AB15" s="873"/>
      <c r="AC15" s="873"/>
      <c r="AD15" s="874" t="s">
        <v>46</v>
      </c>
      <c r="AE15" s="874"/>
      <c r="AF15" s="874"/>
      <c r="AG15" s="874"/>
      <c r="AH15" s="874"/>
      <c r="AI15" s="874"/>
      <c r="AJ15" s="874"/>
      <c r="AK15" s="874"/>
      <c r="AL15" s="875" t="s">
        <v>46</v>
      </c>
      <c r="AM15" s="876"/>
      <c r="AN15" s="876"/>
      <c r="AO15" s="888"/>
      <c r="AP15" s="847" t="s">
        <v>170</v>
      </c>
      <c r="AQ15" s="837"/>
      <c r="AR15" s="837"/>
      <c r="AS15" s="837"/>
      <c r="AT15" s="837"/>
      <c r="AU15" s="837"/>
      <c r="AV15" s="837"/>
      <c r="AW15" s="837"/>
      <c r="AX15" s="837"/>
      <c r="AY15" s="837"/>
      <c r="AZ15" s="837"/>
      <c r="BA15" s="837"/>
      <c r="BB15" s="837"/>
      <c r="BC15" s="837"/>
      <c r="BD15" s="837"/>
      <c r="BE15" s="837"/>
      <c r="BF15" s="861"/>
      <c r="BG15" s="862">
        <v>137473</v>
      </c>
      <c r="BH15" s="863"/>
      <c r="BI15" s="863"/>
      <c r="BJ15" s="863"/>
      <c r="BK15" s="863"/>
      <c r="BL15" s="863"/>
      <c r="BM15" s="863"/>
      <c r="BN15" s="872"/>
      <c r="BO15" s="873">
        <v>3.5</v>
      </c>
      <c r="BP15" s="873"/>
      <c r="BQ15" s="873"/>
      <c r="BR15" s="873"/>
      <c r="BS15" s="878" t="s">
        <v>46</v>
      </c>
      <c r="BT15" s="863"/>
      <c r="BU15" s="863"/>
      <c r="BV15" s="863"/>
      <c r="BW15" s="863"/>
      <c r="BX15" s="863"/>
      <c r="BY15" s="863"/>
      <c r="BZ15" s="863"/>
      <c r="CA15" s="863"/>
      <c r="CB15" s="938"/>
      <c r="CD15" s="926" t="s">
        <v>171</v>
      </c>
      <c r="CE15" s="927"/>
      <c r="CF15" s="927"/>
      <c r="CG15" s="927"/>
      <c r="CH15" s="927"/>
      <c r="CI15" s="927"/>
      <c r="CJ15" s="927"/>
      <c r="CK15" s="927"/>
      <c r="CL15" s="927"/>
      <c r="CM15" s="927"/>
      <c r="CN15" s="927"/>
      <c r="CO15" s="927"/>
      <c r="CP15" s="927"/>
      <c r="CQ15" s="940"/>
      <c r="CR15" s="862">
        <v>1616317</v>
      </c>
      <c r="CS15" s="863"/>
      <c r="CT15" s="863"/>
      <c r="CU15" s="863"/>
      <c r="CV15" s="863"/>
      <c r="CW15" s="863"/>
      <c r="CX15" s="863"/>
      <c r="CY15" s="872"/>
      <c r="CZ15" s="873">
        <v>9.5</v>
      </c>
      <c r="DA15" s="873"/>
      <c r="DB15" s="873"/>
      <c r="DC15" s="873"/>
      <c r="DD15" s="878">
        <v>138694</v>
      </c>
      <c r="DE15" s="863"/>
      <c r="DF15" s="863"/>
      <c r="DG15" s="863"/>
      <c r="DH15" s="863"/>
      <c r="DI15" s="863"/>
      <c r="DJ15" s="863"/>
      <c r="DK15" s="863"/>
      <c r="DL15" s="863"/>
      <c r="DM15" s="863"/>
      <c r="DN15" s="863"/>
      <c r="DO15" s="863"/>
      <c r="DP15" s="872"/>
      <c r="DQ15" s="878">
        <v>1035088</v>
      </c>
      <c r="DR15" s="863"/>
      <c r="DS15" s="863"/>
      <c r="DT15" s="863"/>
      <c r="DU15" s="863"/>
      <c r="DV15" s="863"/>
      <c r="DW15" s="863"/>
      <c r="DX15" s="863"/>
      <c r="DY15" s="863"/>
      <c r="DZ15" s="863"/>
      <c r="EA15" s="863"/>
      <c r="EB15" s="863"/>
      <c r="EC15" s="938"/>
    </row>
    <row r="16" customHeight="1" spans="2:133">
      <c r="B16" s="847" t="s">
        <v>172</v>
      </c>
      <c r="C16" s="837"/>
      <c r="D16" s="837"/>
      <c r="E16" s="837"/>
      <c r="F16" s="837"/>
      <c r="G16" s="837"/>
      <c r="H16" s="837"/>
      <c r="I16" s="837"/>
      <c r="J16" s="837"/>
      <c r="K16" s="837"/>
      <c r="L16" s="837"/>
      <c r="M16" s="837"/>
      <c r="N16" s="837"/>
      <c r="O16" s="837"/>
      <c r="P16" s="837"/>
      <c r="Q16" s="861"/>
      <c r="R16" s="862">
        <v>4614</v>
      </c>
      <c r="S16" s="863"/>
      <c r="T16" s="863"/>
      <c r="U16" s="863"/>
      <c r="V16" s="863"/>
      <c r="W16" s="863"/>
      <c r="X16" s="863"/>
      <c r="Y16" s="872"/>
      <c r="Z16" s="873">
        <v>0</v>
      </c>
      <c r="AA16" s="873"/>
      <c r="AB16" s="873"/>
      <c r="AC16" s="873"/>
      <c r="AD16" s="874">
        <v>4614</v>
      </c>
      <c r="AE16" s="874"/>
      <c r="AF16" s="874"/>
      <c r="AG16" s="874"/>
      <c r="AH16" s="874"/>
      <c r="AI16" s="874"/>
      <c r="AJ16" s="874"/>
      <c r="AK16" s="874"/>
      <c r="AL16" s="875">
        <v>0.1</v>
      </c>
      <c r="AM16" s="876"/>
      <c r="AN16" s="876"/>
      <c r="AO16" s="888"/>
      <c r="AP16" s="847" t="s">
        <v>173</v>
      </c>
      <c r="AQ16" s="837"/>
      <c r="AR16" s="837"/>
      <c r="AS16" s="837"/>
      <c r="AT16" s="837"/>
      <c r="AU16" s="837"/>
      <c r="AV16" s="837"/>
      <c r="AW16" s="837"/>
      <c r="AX16" s="837"/>
      <c r="AY16" s="837"/>
      <c r="AZ16" s="837"/>
      <c r="BA16" s="837"/>
      <c r="BB16" s="837"/>
      <c r="BC16" s="837"/>
      <c r="BD16" s="837"/>
      <c r="BE16" s="837"/>
      <c r="BF16" s="861"/>
      <c r="BG16" s="862" t="s">
        <v>46</v>
      </c>
      <c r="BH16" s="863"/>
      <c r="BI16" s="863"/>
      <c r="BJ16" s="863"/>
      <c r="BK16" s="863"/>
      <c r="BL16" s="863"/>
      <c r="BM16" s="863"/>
      <c r="BN16" s="872"/>
      <c r="BO16" s="873" t="s">
        <v>46</v>
      </c>
      <c r="BP16" s="873"/>
      <c r="BQ16" s="873"/>
      <c r="BR16" s="873"/>
      <c r="BS16" s="878" t="s">
        <v>46</v>
      </c>
      <c r="BT16" s="863"/>
      <c r="BU16" s="863"/>
      <c r="BV16" s="863"/>
      <c r="BW16" s="863"/>
      <c r="BX16" s="863"/>
      <c r="BY16" s="863"/>
      <c r="BZ16" s="863"/>
      <c r="CA16" s="863"/>
      <c r="CB16" s="938"/>
      <c r="CD16" s="926" t="s">
        <v>174</v>
      </c>
      <c r="CE16" s="927"/>
      <c r="CF16" s="927"/>
      <c r="CG16" s="927"/>
      <c r="CH16" s="927"/>
      <c r="CI16" s="927"/>
      <c r="CJ16" s="927"/>
      <c r="CK16" s="927"/>
      <c r="CL16" s="927"/>
      <c r="CM16" s="927"/>
      <c r="CN16" s="927"/>
      <c r="CO16" s="927"/>
      <c r="CP16" s="927"/>
      <c r="CQ16" s="940"/>
      <c r="CR16" s="862">
        <v>1920</v>
      </c>
      <c r="CS16" s="863"/>
      <c r="CT16" s="863"/>
      <c r="CU16" s="863"/>
      <c r="CV16" s="863"/>
      <c r="CW16" s="863"/>
      <c r="CX16" s="863"/>
      <c r="CY16" s="872"/>
      <c r="CZ16" s="873">
        <v>0</v>
      </c>
      <c r="DA16" s="873"/>
      <c r="DB16" s="873"/>
      <c r="DC16" s="873"/>
      <c r="DD16" s="878" t="s">
        <v>46</v>
      </c>
      <c r="DE16" s="863"/>
      <c r="DF16" s="863"/>
      <c r="DG16" s="863"/>
      <c r="DH16" s="863"/>
      <c r="DI16" s="863"/>
      <c r="DJ16" s="863"/>
      <c r="DK16" s="863"/>
      <c r="DL16" s="863"/>
      <c r="DM16" s="863"/>
      <c r="DN16" s="863"/>
      <c r="DO16" s="863"/>
      <c r="DP16" s="872"/>
      <c r="DQ16" s="878">
        <v>1920</v>
      </c>
      <c r="DR16" s="863"/>
      <c r="DS16" s="863"/>
      <c r="DT16" s="863"/>
      <c r="DU16" s="863"/>
      <c r="DV16" s="863"/>
      <c r="DW16" s="863"/>
      <c r="DX16" s="863"/>
      <c r="DY16" s="863"/>
      <c r="DZ16" s="863"/>
      <c r="EA16" s="863"/>
      <c r="EB16" s="863"/>
      <c r="EC16" s="938"/>
    </row>
    <row r="17" customHeight="1" spans="2:133">
      <c r="B17" s="847" t="s">
        <v>175</v>
      </c>
      <c r="C17" s="837"/>
      <c r="D17" s="837"/>
      <c r="E17" s="837"/>
      <c r="F17" s="837"/>
      <c r="G17" s="837"/>
      <c r="H17" s="837"/>
      <c r="I17" s="837"/>
      <c r="J17" s="837"/>
      <c r="K17" s="837"/>
      <c r="L17" s="837"/>
      <c r="M17" s="837"/>
      <c r="N17" s="837"/>
      <c r="O17" s="837"/>
      <c r="P17" s="837"/>
      <c r="Q17" s="861"/>
      <c r="R17" s="862">
        <v>28840</v>
      </c>
      <c r="S17" s="863"/>
      <c r="T17" s="863"/>
      <c r="U17" s="863"/>
      <c r="V17" s="863"/>
      <c r="W17" s="863"/>
      <c r="X17" s="863"/>
      <c r="Y17" s="872"/>
      <c r="Z17" s="873">
        <v>0.2</v>
      </c>
      <c r="AA17" s="873"/>
      <c r="AB17" s="873"/>
      <c r="AC17" s="873"/>
      <c r="AD17" s="874">
        <v>28840</v>
      </c>
      <c r="AE17" s="874"/>
      <c r="AF17" s="874"/>
      <c r="AG17" s="874"/>
      <c r="AH17" s="874"/>
      <c r="AI17" s="874"/>
      <c r="AJ17" s="874"/>
      <c r="AK17" s="874"/>
      <c r="AL17" s="875">
        <v>0.4</v>
      </c>
      <c r="AM17" s="876"/>
      <c r="AN17" s="876"/>
      <c r="AO17" s="888"/>
      <c r="AP17" s="847" t="s">
        <v>176</v>
      </c>
      <c r="AQ17" s="837"/>
      <c r="AR17" s="837"/>
      <c r="AS17" s="837"/>
      <c r="AT17" s="837"/>
      <c r="AU17" s="837"/>
      <c r="AV17" s="837"/>
      <c r="AW17" s="837"/>
      <c r="AX17" s="837"/>
      <c r="AY17" s="837"/>
      <c r="AZ17" s="837"/>
      <c r="BA17" s="837"/>
      <c r="BB17" s="837"/>
      <c r="BC17" s="837"/>
      <c r="BD17" s="837"/>
      <c r="BE17" s="837"/>
      <c r="BF17" s="861"/>
      <c r="BG17" s="862" t="s">
        <v>46</v>
      </c>
      <c r="BH17" s="863"/>
      <c r="BI17" s="863"/>
      <c r="BJ17" s="863"/>
      <c r="BK17" s="863"/>
      <c r="BL17" s="863"/>
      <c r="BM17" s="863"/>
      <c r="BN17" s="872"/>
      <c r="BO17" s="873" t="s">
        <v>46</v>
      </c>
      <c r="BP17" s="873"/>
      <c r="BQ17" s="873"/>
      <c r="BR17" s="873"/>
      <c r="BS17" s="878" t="s">
        <v>46</v>
      </c>
      <c r="BT17" s="863"/>
      <c r="BU17" s="863"/>
      <c r="BV17" s="863"/>
      <c r="BW17" s="863"/>
      <c r="BX17" s="863"/>
      <c r="BY17" s="863"/>
      <c r="BZ17" s="863"/>
      <c r="CA17" s="863"/>
      <c r="CB17" s="938"/>
      <c r="CD17" s="926" t="s">
        <v>177</v>
      </c>
      <c r="CE17" s="927"/>
      <c r="CF17" s="927"/>
      <c r="CG17" s="927"/>
      <c r="CH17" s="927"/>
      <c r="CI17" s="927"/>
      <c r="CJ17" s="927"/>
      <c r="CK17" s="927"/>
      <c r="CL17" s="927"/>
      <c r="CM17" s="927"/>
      <c r="CN17" s="927"/>
      <c r="CO17" s="927"/>
      <c r="CP17" s="927"/>
      <c r="CQ17" s="940"/>
      <c r="CR17" s="862">
        <v>984716</v>
      </c>
      <c r="CS17" s="863"/>
      <c r="CT17" s="863"/>
      <c r="CU17" s="863"/>
      <c r="CV17" s="863"/>
      <c r="CW17" s="863"/>
      <c r="CX17" s="863"/>
      <c r="CY17" s="872"/>
      <c r="CZ17" s="873">
        <v>5.8</v>
      </c>
      <c r="DA17" s="873"/>
      <c r="DB17" s="873"/>
      <c r="DC17" s="873"/>
      <c r="DD17" s="878" t="s">
        <v>46</v>
      </c>
      <c r="DE17" s="863"/>
      <c r="DF17" s="863"/>
      <c r="DG17" s="863"/>
      <c r="DH17" s="863"/>
      <c r="DI17" s="863"/>
      <c r="DJ17" s="863"/>
      <c r="DK17" s="863"/>
      <c r="DL17" s="863"/>
      <c r="DM17" s="863"/>
      <c r="DN17" s="863"/>
      <c r="DO17" s="863"/>
      <c r="DP17" s="872"/>
      <c r="DQ17" s="878">
        <v>984716</v>
      </c>
      <c r="DR17" s="863"/>
      <c r="DS17" s="863"/>
      <c r="DT17" s="863"/>
      <c r="DU17" s="863"/>
      <c r="DV17" s="863"/>
      <c r="DW17" s="863"/>
      <c r="DX17" s="863"/>
      <c r="DY17" s="863"/>
      <c r="DZ17" s="863"/>
      <c r="EA17" s="863"/>
      <c r="EB17" s="863"/>
      <c r="EC17" s="938"/>
    </row>
    <row r="18" customHeight="1" spans="2:133">
      <c r="B18" s="847" t="s">
        <v>178</v>
      </c>
      <c r="C18" s="837"/>
      <c r="D18" s="837"/>
      <c r="E18" s="837"/>
      <c r="F18" s="837"/>
      <c r="G18" s="837"/>
      <c r="H18" s="837"/>
      <c r="I18" s="837"/>
      <c r="J18" s="837"/>
      <c r="K18" s="837"/>
      <c r="L18" s="837"/>
      <c r="M18" s="837"/>
      <c r="N18" s="837"/>
      <c r="O18" s="837"/>
      <c r="P18" s="837"/>
      <c r="Q18" s="861"/>
      <c r="R18" s="862">
        <v>24265</v>
      </c>
      <c r="S18" s="863"/>
      <c r="T18" s="863"/>
      <c r="U18" s="863"/>
      <c r="V18" s="863"/>
      <c r="W18" s="863"/>
      <c r="X18" s="863"/>
      <c r="Y18" s="872"/>
      <c r="Z18" s="873">
        <v>0.1</v>
      </c>
      <c r="AA18" s="873"/>
      <c r="AB18" s="873"/>
      <c r="AC18" s="873"/>
      <c r="AD18" s="874">
        <v>24265</v>
      </c>
      <c r="AE18" s="874"/>
      <c r="AF18" s="874"/>
      <c r="AG18" s="874"/>
      <c r="AH18" s="874"/>
      <c r="AI18" s="874"/>
      <c r="AJ18" s="874"/>
      <c r="AK18" s="874"/>
      <c r="AL18" s="875">
        <v>0.4</v>
      </c>
      <c r="AM18" s="876"/>
      <c r="AN18" s="876"/>
      <c r="AO18" s="888"/>
      <c r="AP18" s="847" t="s">
        <v>179</v>
      </c>
      <c r="AQ18" s="837"/>
      <c r="AR18" s="837"/>
      <c r="AS18" s="837"/>
      <c r="AT18" s="837"/>
      <c r="AU18" s="837"/>
      <c r="AV18" s="837"/>
      <c r="AW18" s="837"/>
      <c r="AX18" s="837"/>
      <c r="AY18" s="837"/>
      <c r="AZ18" s="837"/>
      <c r="BA18" s="837"/>
      <c r="BB18" s="837"/>
      <c r="BC18" s="837"/>
      <c r="BD18" s="837"/>
      <c r="BE18" s="837"/>
      <c r="BF18" s="861"/>
      <c r="BG18" s="862" t="s">
        <v>46</v>
      </c>
      <c r="BH18" s="863"/>
      <c r="BI18" s="863"/>
      <c r="BJ18" s="863"/>
      <c r="BK18" s="863"/>
      <c r="BL18" s="863"/>
      <c r="BM18" s="863"/>
      <c r="BN18" s="872"/>
      <c r="BO18" s="873" t="s">
        <v>46</v>
      </c>
      <c r="BP18" s="873"/>
      <c r="BQ18" s="873"/>
      <c r="BR18" s="873"/>
      <c r="BS18" s="878" t="s">
        <v>46</v>
      </c>
      <c r="BT18" s="863"/>
      <c r="BU18" s="863"/>
      <c r="BV18" s="863"/>
      <c r="BW18" s="863"/>
      <c r="BX18" s="863"/>
      <c r="BY18" s="863"/>
      <c r="BZ18" s="863"/>
      <c r="CA18" s="863"/>
      <c r="CB18" s="938"/>
      <c r="CD18" s="926" t="s">
        <v>180</v>
      </c>
      <c r="CE18" s="927"/>
      <c r="CF18" s="927"/>
      <c r="CG18" s="927"/>
      <c r="CH18" s="927"/>
      <c r="CI18" s="927"/>
      <c r="CJ18" s="927"/>
      <c r="CK18" s="927"/>
      <c r="CL18" s="927"/>
      <c r="CM18" s="927"/>
      <c r="CN18" s="927"/>
      <c r="CO18" s="927"/>
      <c r="CP18" s="927"/>
      <c r="CQ18" s="940"/>
      <c r="CR18" s="862" t="s">
        <v>46</v>
      </c>
      <c r="CS18" s="863"/>
      <c r="CT18" s="863"/>
      <c r="CU18" s="863"/>
      <c r="CV18" s="863"/>
      <c r="CW18" s="863"/>
      <c r="CX18" s="863"/>
      <c r="CY18" s="872"/>
      <c r="CZ18" s="873" t="s">
        <v>46</v>
      </c>
      <c r="DA18" s="873"/>
      <c r="DB18" s="873"/>
      <c r="DC18" s="873"/>
      <c r="DD18" s="878" t="s">
        <v>46</v>
      </c>
      <c r="DE18" s="863"/>
      <c r="DF18" s="863"/>
      <c r="DG18" s="863"/>
      <c r="DH18" s="863"/>
      <c r="DI18" s="863"/>
      <c r="DJ18" s="863"/>
      <c r="DK18" s="863"/>
      <c r="DL18" s="863"/>
      <c r="DM18" s="863"/>
      <c r="DN18" s="863"/>
      <c r="DO18" s="863"/>
      <c r="DP18" s="872"/>
      <c r="DQ18" s="878" t="s">
        <v>46</v>
      </c>
      <c r="DR18" s="863"/>
      <c r="DS18" s="863"/>
      <c r="DT18" s="863"/>
      <c r="DU18" s="863"/>
      <c r="DV18" s="863"/>
      <c r="DW18" s="863"/>
      <c r="DX18" s="863"/>
      <c r="DY18" s="863"/>
      <c r="DZ18" s="863"/>
      <c r="EA18" s="863"/>
      <c r="EB18" s="863"/>
      <c r="EC18" s="938"/>
    </row>
    <row r="19" customHeight="1" spans="2:133">
      <c r="B19" s="847" t="s">
        <v>181</v>
      </c>
      <c r="C19" s="837"/>
      <c r="D19" s="837"/>
      <c r="E19" s="837"/>
      <c r="F19" s="837"/>
      <c r="G19" s="837"/>
      <c r="H19" s="837"/>
      <c r="I19" s="837"/>
      <c r="J19" s="837"/>
      <c r="K19" s="837"/>
      <c r="L19" s="837"/>
      <c r="M19" s="837"/>
      <c r="N19" s="837"/>
      <c r="O19" s="837"/>
      <c r="P19" s="837"/>
      <c r="Q19" s="861"/>
      <c r="R19" s="862">
        <v>24265</v>
      </c>
      <c r="S19" s="863"/>
      <c r="T19" s="863"/>
      <c r="U19" s="863"/>
      <c r="V19" s="863"/>
      <c r="W19" s="863"/>
      <c r="X19" s="863"/>
      <c r="Y19" s="872"/>
      <c r="Z19" s="873">
        <v>0.1</v>
      </c>
      <c r="AA19" s="873"/>
      <c r="AB19" s="873"/>
      <c r="AC19" s="873"/>
      <c r="AD19" s="874">
        <v>24265</v>
      </c>
      <c r="AE19" s="874"/>
      <c r="AF19" s="874"/>
      <c r="AG19" s="874"/>
      <c r="AH19" s="874"/>
      <c r="AI19" s="874"/>
      <c r="AJ19" s="874"/>
      <c r="AK19" s="874"/>
      <c r="AL19" s="875">
        <v>0.4</v>
      </c>
      <c r="AM19" s="876"/>
      <c r="AN19" s="876"/>
      <c r="AO19" s="888"/>
      <c r="AP19" s="847" t="s">
        <v>182</v>
      </c>
      <c r="AQ19" s="837"/>
      <c r="AR19" s="837"/>
      <c r="AS19" s="837"/>
      <c r="AT19" s="837"/>
      <c r="AU19" s="837"/>
      <c r="AV19" s="837"/>
      <c r="AW19" s="837"/>
      <c r="AX19" s="837"/>
      <c r="AY19" s="837"/>
      <c r="AZ19" s="837"/>
      <c r="BA19" s="837"/>
      <c r="BB19" s="837"/>
      <c r="BC19" s="837"/>
      <c r="BD19" s="837"/>
      <c r="BE19" s="837"/>
      <c r="BF19" s="861"/>
      <c r="BG19" s="862" t="s">
        <v>46</v>
      </c>
      <c r="BH19" s="863"/>
      <c r="BI19" s="863"/>
      <c r="BJ19" s="863"/>
      <c r="BK19" s="863"/>
      <c r="BL19" s="863"/>
      <c r="BM19" s="863"/>
      <c r="BN19" s="872"/>
      <c r="BO19" s="873" t="s">
        <v>46</v>
      </c>
      <c r="BP19" s="873"/>
      <c r="BQ19" s="873"/>
      <c r="BR19" s="873"/>
      <c r="BS19" s="878" t="s">
        <v>46</v>
      </c>
      <c r="BT19" s="863"/>
      <c r="BU19" s="863"/>
      <c r="BV19" s="863"/>
      <c r="BW19" s="863"/>
      <c r="BX19" s="863"/>
      <c r="BY19" s="863"/>
      <c r="BZ19" s="863"/>
      <c r="CA19" s="863"/>
      <c r="CB19" s="938"/>
      <c r="CD19" s="926" t="s">
        <v>183</v>
      </c>
      <c r="CE19" s="927"/>
      <c r="CF19" s="927"/>
      <c r="CG19" s="927"/>
      <c r="CH19" s="927"/>
      <c r="CI19" s="927"/>
      <c r="CJ19" s="927"/>
      <c r="CK19" s="927"/>
      <c r="CL19" s="927"/>
      <c r="CM19" s="927"/>
      <c r="CN19" s="927"/>
      <c r="CO19" s="927"/>
      <c r="CP19" s="927"/>
      <c r="CQ19" s="940"/>
      <c r="CR19" s="862" t="s">
        <v>46</v>
      </c>
      <c r="CS19" s="863"/>
      <c r="CT19" s="863"/>
      <c r="CU19" s="863"/>
      <c r="CV19" s="863"/>
      <c r="CW19" s="863"/>
      <c r="CX19" s="863"/>
      <c r="CY19" s="872"/>
      <c r="CZ19" s="873" t="s">
        <v>46</v>
      </c>
      <c r="DA19" s="873"/>
      <c r="DB19" s="873"/>
      <c r="DC19" s="873"/>
      <c r="DD19" s="878" t="s">
        <v>46</v>
      </c>
      <c r="DE19" s="863"/>
      <c r="DF19" s="863"/>
      <c r="DG19" s="863"/>
      <c r="DH19" s="863"/>
      <c r="DI19" s="863"/>
      <c r="DJ19" s="863"/>
      <c r="DK19" s="863"/>
      <c r="DL19" s="863"/>
      <c r="DM19" s="863"/>
      <c r="DN19" s="863"/>
      <c r="DO19" s="863"/>
      <c r="DP19" s="872"/>
      <c r="DQ19" s="878" t="s">
        <v>46</v>
      </c>
      <c r="DR19" s="863"/>
      <c r="DS19" s="863"/>
      <c r="DT19" s="863"/>
      <c r="DU19" s="863"/>
      <c r="DV19" s="863"/>
      <c r="DW19" s="863"/>
      <c r="DX19" s="863"/>
      <c r="DY19" s="863"/>
      <c r="DZ19" s="863"/>
      <c r="EA19" s="863"/>
      <c r="EB19" s="863"/>
      <c r="EC19" s="938"/>
    </row>
    <row r="20" customHeight="1" spans="2:133">
      <c r="B20" s="847" t="s">
        <v>184</v>
      </c>
      <c r="C20" s="837"/>
      <c r="D20" s="837"/>
      <c r="E20" s="837"/>
      <c r="F20" s="837"/>
      <c r="G20" s="837"/>
      <c r="H20" s="837"/>
      <c r="I20" s="837"/>
      <c r="J20" s="837"/>
      <c r="K20" s="837"/>
      <c r="L20" s="837"/>
      <c r="M20" s="837"/>
      <c r="N20" s="837"/>
      <c r="O20" s="837"/>
      <c r="P20" s="837"/>
      <c r="Q20" s="861"/>
      <c r="R20" s="862" t="s">
        <v>46</v>
      </c>
      <c r="S20" s="863"/>
      <c r="T20" s="863"/>
      <c r="U20" s="863"/>
      <c r="V20" s="863"/>
      <c r="W20" s="863"/>
      <c r="X20" s="863"/>
      <c r="Y20" s="872"/>
      <c r="Z20" s="873" t="s">
        <v>46</v>
      </c>
      <c r="AA20" s="873"/>
      <c r="AB20" s="873"/>
      <c r="AC20" s="873"/>
      <c r="AD20" s="874" t="s">
        <v>46</v>
      </c>
      <c r="AE20" s="874"/>
      <c r="AF20" s="874"/>
      <c r="AG20" s="874"/>
      <c r="AH20" s="874"/>
      <c r="AI20" s="874"/>
      <c r="AJ20" s="874"/>
      <c r="AK20" s="874"/>
      <c r="AL20" s="875" t="s">
        <v>46</v>
      </c>
      <c r="AM20" s="876"/>
      <c r="AN20" s="876"/>
      <c r="AO20" s="888"/>
      <c r="AP20" s="847" t="s">
        <v>185</v>
      </c>
      <c r="AQ20" s="837"/>
      <c r="AR20" s="837"/>
      <c r="AS20" s="837"/>
      <c r="AT20" s="837"/>
      <c r="AU20" s="837"/>
      <c r="AV20" s="837"/>
      <c r="AW20" s="837"/>
      <c r="AX20" s="837"/>
      <c r="AY20" s="837"/>
      <c r="AZ20" s="837"/>
      <c r="BA20" s="837"/>
      <c r="BB20" s="837"/>
      <c r="BC20" s="837"/>
      <c r="BD20" s="837"/>
      <c r="BE20" s="837"/>
      <c r="BF20" s="861"/>
      <c r="BG20" s="862" t="s">
        <v>46</v>
      </c>
      <c r="BH20" s="863"/>
      <c r="BI20" s="863"/>
      <c r="BJ20" s="863"/>
      <c r="BK20" s="863"/>
      <c r="BL20" s="863"/>
      <c r="BM20" s="863"/>
      <c r="BN20" s="872"/>
      <c r="BO20" s="873" t="s">
        <v>46</v>
      </c>
      <c r="BP20" s="873"/>
      <c r="BQ20" s="873"/>
      <c r="BR20" s="873"/>
      <c r="BS20" s="878" t="s">
        <v>46</v>
      </c>
      <c r="BT20" s="863"/>
      <c r="BU20" s="863"/>
      <c r="BV20" s="863"/>
      <c r="BW20" s="863"/>
      <c r="BX20" s="863"/>
      <c r="BY20" s="863"/>
      <c r="BZ20" s="863"/>
      <c r="CA20" s="863"/>
      <c r="CB20" s="938"/>
      <c r="CD20" s="926" t="s">
        <v>186</v>
      </c>
      <c r="CE20" s="927"/>
      <c r="CF20" s="927"/>
      <c r="CG20" s="927"/>
      <c r="CH20" s="927"/>
      <c r="CI20" s="927"/>
      <c r="CJ20" s="927"/>
      <c r="CK20" s="927"/>
      <c r="CL20" s="927"/>
      <c r="CM20" s="927"/>
      <c r="CN20" s="927"/>
      <c r="CO20" s="927"/>
      <c r="CP20" s="927"/>
      <c r="CQ20" s="940"/>
      <c r="CR20" s="862">
        <v>16996987</v>
      </c>
      <c r="CS20" s="863"/>
      <c r="CT20" s="863"/>
      <c r="CU20" s="863"/>
      <c r="CV20" s="863"/>
      <c r="CW20" s="863"/>
      <c r="CX20" s="863"/>
      <c r="CY20" s="872"/>
      <c r="CZ20" s="873">
        <v>100</v>
      </c>
      <c r="DA20" s="873"/>
      <c r="DB20" s="873"/>
      <c r="DC20" s="873"/>
      <c r="DD20" s="878">
        <v>1654007</v>
      </c>
      <c r="DE20" s="863"/>
      <c r="DF20" s="863"/>
      <c r="DG20" s="863"/>
      <c r="DH20" s="863"/>
      <c r="DI20" s="863"/>
      <c r="DJ20" s="863"/>
      <c r="DK20" s="863"/>
      <c r="DL20" s="863"/>
      <c r="DM20" s="863"/>
      <c r="DN20" s="863"/>
      <c r="DO20" s="863"/>
      <c r="DP20" s="872"/>
      <c r="DQ20" s="878">
        <v>7945592</v>
      </c>
      <c r="DR20" s="863"/>
      <c r="DS20" s="863"/>
      <c r="DT20" s="863"/>
      <c r="DU20" s="863"/>
      <c r="DV20" s="863"/>
      <c r="DW20" s="863"/>
      <c r="DX20" s="863"/>
      <c r="DY20" s="863"/>
      <c r="DZ20" s="863"/>
      <c r="EA20" s="863"/>
      <c r="EB20" s="863"/>
      <c r="EC20" s="938"/>
    </row>
    <row r="21" customHeight="1" spans="2:133">
      <c r="B21" s="847" t="s">
        <v>187</v>
      </c>
      <c r="C21" s="837"/>
      <c r="D21" s="837"/>
      <c r="E21" s="837"/>
      <c r="F21" s="837"/>
      <c r="G21" s="837"/>
      <c r="H21" s="837"/>
      <c r="I21" s="837"/>
      <c r="J21" s="837"/>
      <c r="K21" s="837"/>
      <c r="L21" s="837"/>
      <c r="M21" s="837"/>
      <c r="N21" s="837"/>
      <c r="O21" s="837"/>
      <c r="P21" s="837"/>
      <c r="Q21" s="861"/>
      <c r="R21" s="862" t="s">
        <v>46</v>
      </c>
      <c r="S21" s="863"/>
      <c r="T21" s="863"/>
      <c r="U21" s="863"/>
      <c r="V21" s="863"/>
      <c r="W21" s="863"/>
      <c r="X21" s="863"/>
      <c r="Y21" s="872"/>
      <c r="Z21" s="873" t="s">
        <v>46</v>
      </c>
      <c r="AA21" s="873"/>
      <c r="AB21" s="873"/>
      <c r="AC21" s="873"/>
      <c r="AD21" s="874" t="s">
        <v>46</v>
      </c>
      <c r="AE21" s="874"/>
      <c r="AF21" s="874"/>
      <c r="AG21" s="874"/>
      <c r="AH21" s="874"/>
      <c r="AI21" s="874"/>
      <c r="AJ21" s="874"/>
      <c r="AK21" s="874"/>
      <c r="AL21" s="875" t="s">
        <v>46</v>
      </c>
      <c r="AM21" s="876"/>
      <c r="AN21" s="876"/>
      <c r="AO21" s="888"/>
      <c r="AP21" s="889" t="s">
        <v>188</v>
      </c>
      <c r="AQ21" s="890"/>
      <c r="AR21" s="890"/>
      <c r="AS21" s="890"/>
      <c r="AT21" s="890"/>
      <c r="AU21" s="890"/>
      <c r="AV21" s="890"/>
      <c r="AW21" s="890"/>
      <c r="AX21" s="890"/>
      <c r="AY21" s="890"/>
      <c r="AZ21" s="890"/>
      <c r="BA21" s="890"/>
      <c r="BB21" s="890"/>
      <c r="BC21" s="890"/>
      <c r="BD21" s="890"/>
      <c r="BE21" s="890"/>
      <c r="BF21" s="916"/>
      <c r="BG21" s="862" t="s">
        <v>46</v>
      </c>
      <c r="BH21" s="863"/>
      <c r="BI21" s="863"/>
      <c r="BJ21" s="863"/>
      <c r="BK21" s="863"/>
      <c r="BL21" s="863"/>
      <c r="BM21" s="863"/>
      <c r="BN21" s="872"/>
      <c r="BO21" s="873" t="s">
        <v>46</v>
      </c>
      <c r="BP21" s="873"/>
      <c r="BQ21" s="873"/>
      <c r="BR21" s="873"/>
      <c r="BS21" s="878" t="s">
        <v>46</v>
      </c>
      <c r="BT21" s="863"/>
      <c r="BU21" s="863"/>
      <c r="BV21" s="863"/>
      <c r="BW21" s="863"/>
      <c r="BX21" s="863"/>
      <c r="BY21" s="863"/>
      <c r="BZ21" s="863"/>
      <c r="CA21" s="863"/>
      <c r="CB21" s="938"/>
      <c r="CD21" s="947"/>
      <c r="CE21" s="936"/>
      <c r="CF21" s="936"/>
      <c r="CG21" s="936"/>
      <c r="CH21" s="936"/>
      <c r="CI21" s="936"/>
      <c r="CJ21" s="936"/>
      <c r="CK21" s="936"/>
      <c r="CL21" s="936"/>
      <c r="CM21" s="936"/>
      <c r="CN21" s="936"/>
      <c r="CO21" s="936"/>
      <c r="CP21" s="936"/>
      <c r="CQ21" s="941"/>
      <c r="CR21" s="961"/>
      <c r="CS21" s="962"/>
      <c r="CT21" s="962"/>
      <c r="CU21" s="962"/>
      <c r="CV21" s="962"/>
      <c r="CW21" s="962"/>
      <c r="CX21" s="962"/>
      <c r="CY21" s="963"/>
      <c r="CZ21" s="964"/>
      <c r="DA21" s="964"/>
      <c r="DB21" s="964"/>
      <c r="DC21" s="964"/>
      <c r="DD21" s="969"/>
      <c r="DE21" s="962"/>
      <c r="DF21" s="962"/>
      <c r="DG21" s="962"/>
      <c r="DH21" s="962"/>
      <c r="DI21" s="962"/>
      <c r="DJ21" s="962"/>
      <c r="DK21" s="962"/>
      <c r="DL21" s="962"/>
      <c r="DM21" s="962"/>
      <c r="DN21" s="962"/>
      <c r="DO21" s="962"/>
      <c r="DP21" s="963"/>
      <c r="DQ21" s="969"/>
      <c r="DR21" s="962"/>
      <c r="DS21" s="962"/>
      <c r="DT21" s="962"/>
      <c r="DU21" s="962"/>
      <c r="DV21" s="962"/>
      <c r="DW21" s="962"/>
      <c r="DX21" s="962"/>
      <c r="DY21" s="962"/>
      <c r="DZ21" s="962"/>
      <c r="EA21" s="962"/>
      <c r="EB21" s="962"/>
      <c r="EC21" s="991"/>
    </row>
    <row r="22" customHeight="1" spans="2:133">
      <c r="B22" s="847" t="s">
        <v>189</v>
      </c>
      <c r="C22" s="837"/>
      <c r="D22" s="837"/>
      <c r="E22" s="837"/>
      <c r="F22" s="837"/>
      <c r="G22" s="837"/>
      <c r="H22" s="837"/>
      <c r="I22" s="837"/>
      <c r="J22" s="837"/>
      <c r="K22" s="837"/>
      <c r="L22" s="837"/>
      <c r="M22" s="837"/>
      <c r="N22" s="837"/>
      <c r="O22" s="837"/>
      <c r="P22" s="837"/>
      <c r="Q22" s="861"/>
      <c r="R22" s="862">
        <v>1962228</v>
      </c>
      <c r="S22" s="863"/>
      <c r="T22" s="863"/>
      <c r="U22" s="863"/>
      <c r="V22" s="863"/>
      <c r="W22" s="863"/>
      <c r="X22" s="863"/>
      <c r="Y22" s="872"/>
      <c r="Z22" s="873">
        <v>11.2</v>
      </c>
      <c r="AA22" s="873"/>
      <c r="AB22" s="873"/>
      <c r="AC22" s="873"/>
      <c r="AD22" s="874">
        <v>1842091</v>
      </c>
      <c r="AE22" s="874"/>
      <c r="AF22" s="874"/>
      <c r="AG22" s="874"/>
      <c r="AH22" s="874"/>
      <c r="AI22" s="874"/>
      <c r="AJ22" s="874"/>
      <c r="AK22" s="874"/>
      <c r="AL22" s="875">
        <v>27.5</v>
      </c>
      <c r="AM22" s="876"/>
      <c r="AN22" s="876"/>
      <c r="AO22" s="888"/>
      <c r="AP22" s="889" t="s">
        <v>190</v>
      </c>
      <c r="AQ22" s="890"/>
      <c r="AR22" s="890"/>
      <c r="AS22" s="890"/>
      <c r="AT22" s="890"/>
      <c r="AU22" s="890"/>
      <c r="AV22" s="890"/>
      <c r="AW22" s="890"/>
      <c r="AX22" s="890"/>
      <c r="AY22" s="890"/>
      <c r="AZ22" s="890"/>
      <c r="BA22" s="890"/>
      <c r="BB22" s="890"/>
      <c r="BC22" s="890"/>
      <c r="BD22" s="890"/>
      <c r="BE22" s="890"/>
      <c r="BF22" s="916"/>
      <c r="BG22" s="862" t="s">
        <v>46</v>
      </c>
      <c r="BH22" s="863"/>
      <c r="BI22" s="863"/>
      <c r="BJ22" s="863"/>
      <c r="BK22" s="863"/>
      <c r="BL22" s="863"/>
      <c r="BM22" s="863"/>
      <c r="BN22" s="872"/>
      <c r="BO22" s="873" t="s">
        <v>46</v>
      </c>
      <c r="BP22" s="873"/>
      <c r="BQ22" s="873"/>
      <c r="BR22" s="873"/>
      <c r="BS22" s="878" t="s">
        <v>46</v>
      </c>
      <c r="BT22" s="863"/>
      <c r="BU22" s="863"/>
      <c r="BV22" s="863"/>
      <c r="BW22" s="863"/>
      <c r="BX22" s="863"/>
      <c r="BY22" s="863"/>
      <c r="BZ22" s="863"/>
      <c r="CA22" s="863"/>
      <c r="CB22" s="938"/>
      <c r="CD22" s="945" t="s">
        <v>191</v>
      </c>
      <c r="CE22" s="946"/>
      <c r="CF22" s="946"/>
      <c r="CG22" s="946"/>
      <c r="CH22" s="946"/>
      <c r="CI22" s="946"/>
      <c r="CJ22" s="946"/>
      <c r="CK22" s="946"/>
      <c r="CL22" s="946"/>
      <c r="CM22" s="946"/>
      <c r="CN22" s="946"/>
      <c r="CO22" s="946"/>
      <c r="CP22" s="946"/>
      <c r="CQ22" s="946"/>
      <c r="CR22" s="946"/>
      <c r="CS22" s="946"/>
      <c r="CT22" s="946"/>
      <c r="CU22" s="946"/>
      <c r="CV22" s="946"/>
      <c r="CW22" s="946"/>
      <c r="CX22" s="946"/>
      <c r="CY22" s="946"/>
      <c r="CZ22" s="946"/>
      <c r="DA22" s="946"/>
      <c r="DB22" s="946"/>
      <c r="DC22" s="946"/>
      <c r="DD22" s="946"/>
      <c r="DE22" s="946"/>
      <c r="DF22" s="946"/>
      <c r="DG22" s="946"/>
      <c r="DH22" s="946"/>
      <c r="DI22" s="946"/>
      <c r="DJ22" s="946"/>
      <c r="DK22" s="946"/>
      <c r="DL22" s="946"/>
      <c r="DM22" s="946"/>
      <c r="DN22" s="946"/>
      <c r="DO22" s="946"/>
      <c r="DP22" s="946"/>
      <c r="DQ22" s="946"/>
      <c r="DR22" s="946"/>
      <c r="DS22" s="946"/>
      <c r="DT22" s="946"/>
      <c r="DU22" s="946"/>
      <c r="DV22" s="946"/>
      <c r="DW22" s="946"/>
      <c r="DX22" s="946"/>
      <c r="DY22" s="946"/>
      <c r="DZ22" s="946"/>
      <c r="EA22" s="946"/>
      <c r="EB22" s="946"/>
      <c r="EC22" s="960"/>
    </row>
    <row r="23" customHeight="1" spans="2:133">
      <c r="B23" s="847" t="s">
        <v>192</v>
      </c>
      <c r="C23" s="837"/>
      <c r="D23" s="837"/>
      <c r="E23" s="837"/>
      <c r="F23" s="837"/>
      <c r="G23" s="837"/>
      <c r="H23" s="837"/>
      <c r="I23" s="837"/>
      <c r="J23" s="837"/>
      <c r="K23" s="837"/>
      <c r="L23" s="837"/>
      <c r="M23" s="837"/>
      <c r="N23" s="837"/>
      <c r="O23" s="837"/>
      <c r="P23" s="837"/>
      <c r="Q23" s="861"/>
      <c r="R23" s="862">
        <v>1842091</v>
      </c>
      <c r="S23" s="863"/>
      <c r="T23" s="863"/>
      <c r="U23" s="863"/>
      <c r="V23" s="863"/>
      <c r="W23" s="863"/>
      <c r="X23" s="863"/>
      <c r="Y23" s="872"/>
      <c r="Z23" s="873">
        <v>10.5</v>
      </c>
      <c r="AA23" s="873"/>
      <c r="AB23" s="873"/>
      <c r="AC23" s="873"/>
      <c r="AD23" s="874">
        <v>1842091</v>
      </c>
      <c r="AE23" s="874"/>
      <c r="AF23" s="874"/>
      <c r="AG23" s="874"/>
      <c r="AH23" s="874"/>
      <c r="AI23" s="874"/>
      <c r="AJ23" s="874"/>
      <c r="AK23" s="874"/>
      <c r="AL23" s="875">
        <v>27.5</v>
      </c>
      <c r="AM23" s="876"/>
      <c r="AN23" s="876"/>
      <c r="AO23" s="888"/>
      <c r="AP23" s="889" t="s">
        <v>193</v>
      </c>
      <c r="AQ23" s="890"/>
      <c r="AR23" s="890"/>
      <c r="AS23" s="890"/>
      <c r="AT23" s="890"/>
      <c r="AU23" s="890"/>
      <c r="AV23" s="890"/>
      <c r="AW23" s="890"/>
      <c r="AX23" s="890"/>
      <c r="AY23" s="890"/>
      <c r="AZ23" s="890"/>
      <c r="BA23" s="890"/>
      <c r="BB23" s="890"/>
      <c r="BC23" s="890"/>
      <c r="BD23" s="890"/>
      <c r="BE23" s="890"/>
      <c r="BF23" s="916"/>
      <c r="BG23" s="862" t="s">
        <v>46</v>
      </c>
      <c r="BH23" s="863"/>
      <c r="BI23" s="863"/>
      <c r="BJ23" s="863"/>
      <c r="BK23" s="863"/>
      <c r="BL23" s="863"/>
      <c r="BM23" s="863"/>
      <c r="BN23" s="872"/>
      <c r="BO23" s="873" t="s">
        <v>46</v>
      </c>
      <c r="BP23" s="873"/>
      <c r="BQ23" s="873"/>
      <c r="BR23" s="873"/>
      <c r="BS23" s="878" t="s">
        <v>46</v>
      </c>
      <c r="BT23" s="863"/>
      <c r="BU23" s="863"/>
      <c r="BV23" s="863"/>
      <c r="BW23" s="863"/>
      <c r="BX23" s="863"/>
      <c r="BY23" s="863"/>
      <c r="BZ23" s="863"/>
      <c r="CA23" s="863"/>
      <c r="CB23" s="938"/>
      <c r="CD23" s="945" t="s">
        <v>7</v>
      </c>
      <c r="CE23" s="946"/>
      <c r="CF23" s="946"/>
      <c r="CG23" s="946"/>
      <c r="CH23" s="946"/>
      <c r="CI23" s="946"/>
      <c r="CJ23" s="946"/>
      <c r="CK23" s="946"/>
      <c r="CL23" s="946"/>
      <c r="CM23" s="946"/>
      <c r="CN23" s="946"/>
      <c r="CO23" s="946"/>
      <c r="CP23" s="946"/>
      <c r="CQ23" s="960"/>
      <c r="CR23" s="945" t="s">
        <v>131</v>
      </c>
      <c r="CS23" s="946"/>
      <c r="CT23" s="946"/>
      <c r="CU23" s="946"/>
      <c r="CV23" s="946"/>
      <c r="CW23" s="946"/>
      <c r="CX23" s="946"/>
      <c r="CY23" s="960"/>
      <c r="CZ23" s="945" t="s">
        <v>132</v>
      </c>
      <c r="DA23" s="946"/>
      <c r="DB23" s="946"/>
      <c r="DC23" s="960"/>
      <c r="DD23" s="945" t="s">
        <v>194</v>
      </c>
      <c r="DE23" s="946"/>
      <c r="DF23" s="946"/>
      <c r="DG23" s="946"/>
      <c r="DH23" s="946"/>
      <c r="DI23" s="946"/>
      <c r="DJ23" s="946"/>
      <c r="DK23" s="960"/>
      <c r="DL23" s="978" t="s">
        <v>73</v>
      </c>
      <c r="DM23" s="979"/>
      <c r="DN23" s="979"/>
      <c r="DO23" s="979"/>
      <c r="DP23" s="979"/>
      <c r="DQ23" s="979"/>
      <c r="DR23" s="979"/>
      <c r="DS23" s="979"/>
      <c r="DT23" s="979"/>
      <c r="DU23" s="979"/>
      <c r="DV23" s="984"/>
      <c r="DW23" s="945" t="s">
        <v>17</v>
      </c>
      <c r="DX23" s="946"/>
      <c r="DY23" s="946"/>
      <c r="DZ23" s="946"/>
      <c r="EA23" s="946"/>
      <c r="EB23" s="946"/>
      <c r="EC23" s="960"/>
    </row>
    <row r="24" customHeight="1" spans="2:133">
      <c r="B24" s="847" t="s">
        <v>195</v>
      </c>
      <c r="C24" s="837"/>
      <c r="D24" s="837"/>
      <c r="E24" s="837"/>
      <c r="F24" s="837"/>
      <c r="G24" s="837"/>
      <c r="H24" s="837"/>
      <c r="I24" s="837"/>
      <c r="J24" s="837"/>
      <c r="K24" s="837"/>
      <c r="L24" s="837"/>
      <c r="M24" s="837"/>
      <c r="N24" s="837"/>
      <c r="O24" s="837"/>
      <c r="P24" s="837"/>
      <c r="Q24" s="861"/>
      <c r="R24" s="862">
        <v>120137</v>
      </c>
      <c r="S24" s="863"/>
      <c r="T24" s="863"/>
      <c r="U24" s="863"/>
      <c r="V24" s="863"/>
      <c r="W24" s="863"/>
      <c r="X24" s="863"/>
      <c r="Y24" s="872"/>
      <c r="Z24" s="873">
        <v>0.7</v>
      </c>
      <c r="AA24" s="873"/>
      <c r="AB24" s="873"/>
      <c r="AC24" s="873"/>
      <c r="AD24" s="874" t="s">
        <v>46</v>
      </c>
      <c r="AE24" s="874"/>
      <c r="AF24" s="874"/>
      <c r="AG24" s="874"/>
      <c r="AH24" s="874"/>
      <c r="AI24" s="874"/>
      <c r="AJ24" s="874"/>
      <c r="AK24" s="874"/>
      <c r="AL24" s="875" t="s">
        <v>46</v>
      </c>
      <c r="AM24" s="876"/>
      <c r="AN24" s="876"/>
      <c r="AO24" s="888"/>
      <c r="AP24" s="889" t="s">
        <v>196</v>
      </c>
      <c r="AQ24" s="890"/>
      <c r="AR24" s="890"/>
      <c r="AS24" s="890"/>
      <c r="AT24" s="890"/>
      <c r="AU24" s="890"/>
      <c r="AV24" s="890"/>
      <c r="AW24" s="890"/>
      <c r="AX24" s="890"/>
      <c r="AY24" s="890"/>
      <c r="AZ24" s="890"/>
      <c r="BA24" s="890"/>
      <c r="BB24" s="890"/>
      <c r="BC24" s="890"/>
      <c r="BD24" s="890"/>
      <c r="BE24" s="890"/>
      <c r="BF24" s="916"/>
      <c r="BG24" s="862" t="s">
        <v>46</v>
      </c>
      <c r="BH24" s="863"/>
      <c r="BI24" s="863"/>
      <c r="BJ24" s="863"/>
      <c r="BK24" s="863"/>
      <c r="BL24" s="863"/>
      <c r="BM24" s="863"/>
      <c r="BN24" s="872"/>
      <c r="BO24" s="873" t="s">
        <v>46</v>
      </c>
      <c r="BP24" s="873"/>
      <c r="BQ24" s="873"/>
      <c r="BR24" s="873"/>
      <c r="BS24" s="878" t="s">
        <v>46</v>
      </c>
      <c r="BT24" s="863"/>
      <c r="BU24" s="863"/>
      <c r="BV24" s="863"/>
      <c r="BW24" s="863"/>
      <c r="BX24" s="863"/>
      <c r="BY24" s="863"/>
      <c r="BZ24" s="863"/>
      <c r="CA24" s="863"/>
      <c r="CB24" s="938"/>
      <c r="CD24" s="923" t="s">
        <v>197</v>
      </c>
      <c r="CE24" s="924"/>
      <c r="CF24" s="924"/>
      <c r="CG24" s="924"/>
      <c r="CH24" s="924"/>
      <c r="CI24" s="924"/>
      <c r="CJ24" s="924"/>
      <c r="CK24" s="924"/>
      <c r="CL24" s="924"/>
      <c r="CM24" s="924"/>
      <c r="CN24" s="924"/>
      <c r="CO24" s="924"/>
      <c r="CP24" s="924"/>
      <c r="CQ24" s="939"/>
      <c r="CR24" s="859">
        <v>6518342</v>
      </c>
      <c r="CS24" s="860"/>
      <c r="CT24" s="860"/>
      <c r="CU24" s="860"/>
      <c r="CV24" s="860"/>
      <c r="CW24" s="860"/>
      <c r="CX24" s="860"/>
      <c r="CY24" s="869"/>
      <c r="CZ24" s="882">
        <v>38.3</v>
      </c>
      <c r="DA24" s="883"/>
      <c r="DB24" s="883"/>
      <c r="DC24" s="968"/>
      <c r="DD24" s="970">
        <v>3509601</v>
      </c>
      <c r="DE24" s="860"/>
      <c r="DF24" s="860"/>
      <c r="DG24" s="860"/>
      <c r="DH24" s="860"/>
      <c r="DI24" s="860"/>
      <c r="DJ24" s="860"/>
      <c r="DK24" s="869"/>
      <c r="DL24" s="970">
        <v>3497389</v>
      </c>
      <c r="DM24" s="860"/>
      <c r="DN24" s="860"/>
      <c r="DO24" s="860"/>
      <c r="DP24" s="860"/>
      <c r="DQ24" s="860"/>
      <c r="DR24" s="860"/>
      <c r="DS24" s="860"/>
      <c r="DT24" s="860"/>
      <c r="DU24" s="860"/>
      <c r="DV24" s="869"/>
      <c r="DW24" s="882">
        <v>49.4</v>
      </c>
      <c r="DX24" s="883"/>
      <c r="DY24" s="883"/>
      <c r="DZ24" s="883"/>
      <c r="EA24" s="883"/>
      <c r="EB24" s="883"/>
      <c r="EC24" s="887"/>
    </row>
    <row r="25" customHeight="1" spans="2:133">
      <c r="B25" s="847" t="s">
        <v>198</v>
      </c>
      <c r="C25" s="837"/>
      <c r="D25" s="837"/>
      <c r="E25" s="837"/>
      <c r="F25" s="837"/>
      <c r="G25" s="837"/>
      <c r="H25" s="837"/>
      <c r="I25" s="837"/>
      <c r="J25" s="837"/>
      <c r="K25" s="837"/>
      <c r="L25" s="837"/>
      <c r="M25" s="837"/>
      <c r="N25" s="837"/>
      <c r="O25" s="837"/>
      <c r="P25" s="837"/>
      <c r="Q25" s="861"/>
      <c r="R25" s="862" t="s">
        <v>46</v>
      </c>
      <c r="S25" s="863"/>
      <c r="T25" s="863"/>
      <c r="U25" s="863"/>
      <c r="V25" s="863"/>
      <c r="W25" s="863"/>
      <c r="X25" s="863"/>
      <c r="Y25" s="872"/>
      <c r="Z25" s="873" t="s">
        <v>46</v>
      </c>
      <c r="AA25" s="873"/>
      <c r="AB25" s="873"/>
      <c r="AC25" s="873"/>
      <c r="AD25" s="874" t="s">
        <v>46</v>
      </c>
      <c r="AE25" s="874"/>
      <c r="AF25" s="874"/>
      <c r="AG25" s="874"/>
      <c r="AH25" s="874"/>
      <c r="AI25" s="874"/>
      <c r="AJ25" s="874"/>
      <c r="AK25" s="874"/>
      <c r="AL25" s="875" t="s">
        <v>46</v>
      </c>
      <c r="AM25" s="876"/>
      <c r="AN25" s="876"/>
      <c r="AO25" s="888"/>
      <c r="AP25" s="889" t="s">
        <v>199</v>
      </c>
      <c r="AQ25" s="890"/>
      <c r="AR25" s="890"/>
      <c r="AS25" s="890"/>
      <c r="AT25" s="890"/>
      <c r="AU25" s="890"/>
      <c r="AV25" s="890"/>
      <c r="AW25" s="890"/>
      <c r="AX25" s="890"/>
      <c r="AY25" s="890"/>
      <c r="AZ25" s="890"/>
      <c r="BA25" s="890"/>
      <c r="BB25" s="890"/>
      <c r="BC25" s="890"/>
      <c r="BD25" s="890"/>
      <c r="BE25" s="890"/>
      <c r="BF25" s="916"/>
      <c r="BG25" s="862" t="s">
        <v>46</v>
      </c>
      <c r="BH25" s="863"/>
      <c r="BI25" s="863"/>
      <c r="BJ25" s="863"/>
      <c r="BK25" s="863"/>
      <c r="BL25" s="863"/>
      <c r="BM25" s="863"/>
      <c r="BN25" s="872"/>
      <c r="BO25" s="873" t="s">
        <v>46</v>
      </c>
      <c r="BP25" s="873"/>
      <c r="BQ25" s="873"/>
      <c r="BR25" s="873"/>
      <c r="BS25" s="878" t="s">
        <v>46</v>
      </c>
      <c r="BT25" s="863"/>
      <c r="BU25" s="863"/>
      <c r="BV25" s="863"/>
      <c r="BW25" s="863"/>
      <c r="BX25" s="863"/>
      <c r="BY25" s="863"/>
      <c r="BZ25" s="863"/>
      <c r="CA25" s="863"/>
      <c r="CB25" s="938"/>
      <c r="CD25" s="926" t="s">
        <v>200</v>
      </c>
      <c r="CE25" s="927"/>
      <c r="CF25" s="927"/>
      <c r="CG25" s="927"/>
      <c r="CH25" s="927"/>
      <c r="CI25" s="927"/>
      <c r="CJ25" s="927"/>
      <c r="CK25" s="927"/>
      <c r="CL25" s="927"/>
      <c r="CM25" s="927"/>
      <c r="CN25" s="927"/>
      <c r="CO25" s="927"/>
      <c r="CP25" s="927"/>
      <c r="CQ25" s="940"/>
      <c r="CR25" s="862">
        <v>1899039</v>
      </c>
      <c r="CS25" s="913"/>
      <c r="CT25" s="913"/>
      <c r="CU25" s="913"/>
      <c r="CV25" s="913"/>
      <c r="CW25" s="913"/>
      <c r="CX25" s="913"/>
      <c r="CY25" s="965"/>
      <c r="CZ25" s="875">
        <v>11.2</v>
      </c>
      <c r="DA25" s="971"/>
      <c r="DB25" s="971"/>
      <c r="DC25" s="972"/>
      <c r="DD25" s="878">
        <v>1660743</v>
      </c>
      <c r="DE25" s="913"/>
      <c r="DF25" s="913"/>
      <c r="DG25" s="913"/>
      <c r="DH25" s="913"/>
      <c r="DI25" s="913"/>
      <c r="DJ25" s="913"/>
      <c r="DK25" s="965"/>
      <c r="DL25" s="878">
        <v>1649974</v>
      </c>
      <c r="DM25" s="913"/>
      <c r="DN25" s="913"/>
      <c r="DO25" s="913"/>
      <c r="DP25" s="913"/>
      <c r="DQ25" s="913"/>
      <c r="DR25" s="913"/>
      <c r="DS25" s="913"/>
      <c r="DT25" s="913"/>
      <c r="DU25" s="913"/>
      <c r="DV25" s="965"/>
      <c r="DW25" s="875">
        <v>23.3</v>
      </c>
      <c r="DX25" s="971"/>
      <c r="DY25" s="971"/>
      <c r="DZ25" s="971"/>
      <c r="EA25" s="971"/>
      <c r="EB25" s="971"/>
      <c r="EC25" s="992"/>
    </row>
    <row r="26" customHeight="1" spans="2:133">
      <c r="B26" s="847" t="s">
        <v>201</v>
      </c>
      <c r="C26" s="837"/>
      <c r="D26" s="837"/>
      <c r="E26" s="837"/>
      <c r="F26" s="837"/>
      <c r="G26" s="837"/>
      <c r="H26" s="837"/>
      <c r="I26" s="837"/>
      <c r="J26" s="837"/>
      <c r="K26" s="837"/>
      <c r="L26" s="837"/>
      <c r="M26" s="837"/>
      <c r="N26" s="837"/>
      <c r="O26" s="837"/>
      <c r="P26" s="837"/>
      <c r="Q26" s="861"/>
      <c r="R26" s="862">
        <v>6784517</v>
      </c>
      <c r="S26" s="863"/>
      <c r="T26" s="863"/>
      <c r="U26" s="863"/>
      <c r="V26" s="863"/>
      <c r="W26" s="863"/>
      <c r="X26" s="863"/>
      <c r="Y26" s="872"/>
      <c r="Z26" s="873">
        <v>38.8</v>
      </c>
      <c r="AA26" s="873"/>
      <c r="AB26" s="873"/>
      <c r="AC26" s="873"/>
      <c r="AD26" s="874">
        <v>6664380</v>
      </c>
      <c r="AE26" s="874"/>
      <c r="AF26" s="874"/>
      <c r="AG26" s="874"/>
      <c r="AH26" s="874"/>
      <c r="AI26" s="874"/>
      <c r="AJ26" s="874"/>
      <c r="AK26" s="874"/>
      <c r="AL26" s="875">
        <v>99.6</v>
      </c>
      <c r="AM26" s="876"/>
      <c r="AN26" s="876"/>
      <c r="AO26" s="888"/>
      <c r="AP26" s="889" t="s">
        <v>202</v>
      </c>
      <c r="AQ26" s="891"/>
      <c r="AR26" s="891"/>
      <c r="AS26" s="891"/>
      <c r="AT26" s="891"/>
      <c r="AU26" s="891"/>
      <c r="AV26" s="891"/>
      <c r="AW26" s="891"/>
      <c r="AX26" s="891"/>
      <c r="AY26" s="891"/>
      <c r="AZ26" s="891"/>
      <c r="BA26" s="891"/>
      <c r="BB26" s="891"/>
      <c r="BC26" s="891"/>
      <c r="BD26" s="891"/>
      <c r="BE26" s="891"/>
      <c r="BF26" s="916"/>
      <c r="BG26" s="862" t="s">
        <v>46</v>
      </c>
      <c r="BH26" s="863"/>
      <c r="BI26" s="863"/>
      <c r="BJ26" s="863"/>
      <c r="BK26" s="863"/>
      <c r="BL26" s="863"/>
      <c r="BM26" s="863"/>
      <c r="BN26" s="872"/>
      <c r="BO26" s="873" t="s">
        <v>46</v>
      </c>
      <c r="BP26" s="873"/>
      <c r="BQ26" s="873"/>
      <c r="BR26" s="873"/>
      <c r="BS26" s="878" t="s">
        <v>46</v>
      </c>
      <c r="BT26" s="863"/>
      <c r="BU26" s="863"/>
      <c r="BV26" s="863"/>
      <c r="BW26" s="863"/>
      <c r="BX26" s="863"/>
      <c r="BY26" s="863"/>
      <c r="BZ26" s="863"/>
      <c r="CA26" s="863"/>
      <c r="CB26" s="938"/>
      <c r="CD26" s="926" t="s">
        <v>203</v>
      </c>
      <c r="CE26" s="927"/>
      <c r="CF26" s="927"/>
      <c r="CG26" s="927"/>
      <c r="CH26" s="927"/>
      <c r="CI26" s="927"/>
      <c r="CJ26" s="927"/>
      <c r="CK26" s="927"/>
      <c r="CL26" s="927"/>
      <c r="CM26" s="927"/>
      <c r="CN26" s="927"/>
      <c r="CO26" s="927"/>
      <c r="CP26" s="927"/>
      <c r="CQ26" s="940"/>
      <c r="CR26" s="862">
        <v>978114</v>
      </c>
      <c r="CS26" s="863"/>
      <c r="CT26" s="863"/>
      <c r="CU26" s="863"/>
      <c r="CV26" s="863"/>
      <c r="CW26" s="863"/>
      <c r="CX26" s="863"/>
      <c r="CY26" s="872"/>
      <c r="CZ26" s="875">
        <v>5.8</v>
      </c>
      <c r="DA26" s="971"/>
      <c r="DB26" s="971"/>
      <c r="DC26" s="972"/>
      <c r="DD26" s="878">
        <v>887745</v>
      </c>
      <c r="DE26" s="863"/>
      <c r="DF26" s="863"/>
      <c r="DG26" s="863"/>
      <c r="DH26" s="863"/>
      <c r="DI26" s="863"/>
      <c r="DJ26" s="863"/>
      <c r="DK26" s="872"/>
      <c r="DL26" s="878" t="s">
        <v>46</v>
      </c>
      <c r="DM26" s="863"/>
      <c r="DN26" s="863"/>
      <c r="DO26" s="863"/>
      <c r="DP26" s="863"/>
      <c r="DQ26" s="863"/>
      <c r="DR26" s="863"/>
      <c r="DS26" s="863"/>
      <c r="DT26" s="863"/>
      <c r="DU26" s="863"/>
      <c r="DV26" s="872"/>
      <c r="DW26" s="875" t="s">
        <v>46</v>
      </c>
      <c r="DX26" s="971"/>
      <c r="DY26" s="971"/>
      <c r="DZ26" s="971"/>
      <c r="EA26" s="971"/>
      <c r="EB26" s="971"/>
      <c r="EC26" s="992"/>
    </row>
    <row r="27" customHeight="1" spans="2:133">
      <c r="B27" s="847" t="s">
        <v>204</v>
      </c>
      <c r="C27" s="837"/>
      <c r="D27" s="837"/>
      <c r="E27" s="837"/>
      <c r="F27" s="837"/>
      <c r="G27" s="837"/>
      <c r="H27" s="837"/>
      <c r="I27" s="837"/>
      <c r="J27" s="837"/>
      <c r="K27" s="837"/>
      <c r="L27" s="837"/>
      <c r="M27" s="837"/>
      <c r="N27" s="837"/>
      <c r="O27" s="837"/>
      <c r="P27" s="837"/>
      <c r="Q27" s="861"/>
      <c r="R27" s="862">
        <v>3347</v>
      </c>
      <c r="S27" s="863"/>
      <c r="T27" s="863"/>
      <c r="U27" s="863"/>
      <c r="V27" s="863"/>
      <c r="W27" s="863"/>
      <c r="X27" s="863"/>
      <c r="Y27" s="872"/>
      <c r="Z27" s="873">
        <v>0</v>
      </c>
      <c r="AA27" s="873"/>
      <c r="AB27" s="873"/>
      <c r="AC27" s="873"/>
      <c r="AD27" s="874">
        <v>3347</v>
      </c>
      <c r="AE27" s="874"/>
      <c r="AF27" s="874"/>
      <c r="AG27" s="874"/>
      <c r="AH27" s="874"/>
      <c r="AI27" s="874"/>
      <c r="AJ27" s="874"/>
      <c r="AK27" s="874"/>
      <c r="AL27" s="875">
        <v>0</v>
      </c>
      <c r="AM27" s="876"/>
      <c r="AN27" s="876"/>
      <c r="AO27" s="888"/>
      <c r="AP27" s="847" t="s">
        <v>102</v>
      </c>
      <c r="AQ27" s="837"/>
      <c r="AR27" s="837"/>
      <c r="AS27" s="837"/>
      <c r="AT27" s="837"/>
      <c r="AU27" s="837"/>
      <c r="AV27" s="837"/>
      <c r="AW27" s="837"/>
      <c r="AX27" s="837"/>
      <c r="AY27" s="837"/>
      <c r="AZ27" s="837"/>
      <c r="BA27" s="837"/>
      <c r="BB27" s="837"/>
      <c r="BC27" s="837"/>
      <c r="BD27" s="837"/>
      <c r="BE27" s="837"/>
      <c r="BF27" s="861"/>
      <c r="BG27" s="862">
        <v>3919900</v>
      </c>
      <c r="BH27" s="863"/>
      <c r="BI27" s="863"/>
      <c r="BJ27" s="863"/>
      <c r="BK27" s="863"/>
      <c r="BL27" s="863"/>
      <c r="BM27" s="863"/>
      <c r="BN27" s="872"/>
      <c r="BO27" s="873">
        <v>100</v>
      </c>
      <c r="BP27" s="873"/>
      <c r="BQ27" s="873"/>
      <c r="BR27" s="873"/>
      <c r="BS27" s="878" t="s">
        <v>46</v>
      </c>
      <c r="BT27" s="863"/>
      <c r="BU27" s="863"/>
      <c r="BV27" s="863"/>
      <c r="BW27" s="863"/>
      <c r="BX27" s="863"/>
      <c r="BY27" s="863"/>
      <c r="BZ27" s="863"/>
      <c r="CA27" s="863"/>
      <c r="CB27" s="938"/>
      <c r="CD27" s="926" t="s">
        <v>205</v>
      </c>
      <c r="CE27" s="927"/>
      <c r="CF27" s="927"/>
      <c r="CG27" s="927"/>
      <c r="CH27" s="927"/>
      <c r="CI27" s="927"/>
      <c r="CJ27" s="927"/>
      <c r="CK27" s="927"/>
      <c r="CL27" s="927"/>
      <c r="CM27" s="927"/>
      <c r="CN27" s="927"/>
      <c r="CO27" s="927"/>
      <c r="CP27" s="927"/>
      <c r="CQ27" s="940"/>
      <c r="CR27" s="862">
        <v>3634587</v>
      </c>
      <c r="CS27" s="913"/>
      <c r="CT27" s="913"/>
      <c r="CU27" s="913"/>
      <c r="CV27" s="913"/>
      <c r="CW27" s="913"/>
      <c r="CX27" s="913"/>
      <c r="CY27" s="965"/>
      <c r="CZ27" s="875">
        <v>21.4</v>
      </c>
      <c r="DA27" s="971"/>
      <c r="DB27" s="971"/>
      <c r="DC27" s="972"/>
      <c r="DD27" s="878">
        <v>864142</v>
      </c>
      <c r="DE27" s="913"/>
      <c r="DF27" s="913"/>
      <c r="DG27" s="913"/>
      <c r="DH27" s="913"/>
      <c r="DI27" s="913"/>
      <c r="DJ27" s="913"/>
      <c r="DK27" s="965"/>
      <c r="DL27" s="878">
        <v>862699</v>
      </c>
      <c r="DM27" s="913"/>
      <c r="DN27" s="913"/>
      <c r="DO27" s="913"/>
      <c r="DP27" s="913"/>
      <c r="DQ27" s="913"/>
      <c r="DR27" s="913"/>
      <c r="DS27" s="913"/>
      <c r="DT27" s="913"/>
      <c r="DU27" s="913"/>
      <c r="DV27" s="965"/>
      <c r="DW27" s="875">
        <v>12.2</v>
      </c>
      <c r="DX27" s="971"/>
      <c r="DY27" s="971"/>
      <c r="DZ27" s="971"/>
      <c r="EA27" s="971"/>
      <c r="EB27" s="971"/>
      <c r="EC27" s="992"/>
    </row>
    <row r="28" customHeight="1" spans="2:133">
      <c r="B28" s="847" t="s">
        <v>206</v>
      </c>
      <c r="C28" s="837"/>
      <c r="D28" s="837"/>
      <c r="E28" s="837"/>
      <c r="F28" s="837"/>
      <c r="G28" s="837"/>
      <c r="H28" s="837"/>
      <c r="I28" s="837"/>
      <c r="J28" s="837"/>
      <c r="K28" s="837"/>
      <c r="L28" s="837"/>
      <c r="M28" s="837"/>
      <c r="N28" s="837"/>
      <c r="O28" s="837"/>
      <c r="P28" s="837"/>
      <c r="Q28" s="861"/>
      <c r="R28" s="862">
        <v>265377</v>
      </c>
      <c r="S28" s="863"/>
      <c r="T28" s="863"/>
      <c r="U28" s="863"/>
      <c r="V28" s="863"/>
      <c r="W28" s="863"/>
      <c r="X28" s="863"/>
      <c r="Y28" s="872"/>
      <c r="Z28" s="873">
        <v>1.5</v>
      </c>
      <c r="AA28" s="873"/>
      <c r="AB28" s="873"/>
      <c r="AC28" s="873"/>
      <c r="AD28" s="874" t="s">
        <v>46</v>
      </c>
      <c r="AE28" s="874"/>
      <c r="AF28" s="874"/>
      <c r="AG28" s="874"/>
      <c r="AH28" s="874"/>
      <c r="AI28" s="874"/>
      <c r="AJ28" s="874"/>
      <c r="AK28" s="874"/>
      <c r="AL28" s="875" t="s">
        <v>46</v>
      </c>
      <c r="AM28" s="876"/>
      <c r="AN28" s="876"/>
      <c r="AO28" s="888"/>
      <c r="AP28" s="847"/>
      <c r="AQ28" s="837"/>
      <c r="AR28" s="837"/>
      <c r="AS28" s="837"/>
      <c r="AT28" s="837"/>
      <c r="AU28" s="837"/>
      <c r="AV28" s="837"/>
      <c r="AW28" s="837"/>
      <c r="AX28" s="837"/>
      <c r="AY28" s="837"/>
      <c r="AZ28" s="837"/>
      <c r="BA28" s="837"/>
      <c r="BB28" s="837"/>
      <c r="BC28" s="837"/>
      <c r="BD28" s="837"/>
      <c r="BE28" s="837"/>
      <c r="BF28" s="861"/>
      <c r="BG28" s="862"/>
      <c r="BH28" s="863"/>
      <c r="BI28" s="863"/>
      <c r="BJ28" s="863"/>
      <c r="BK28" s="863"/>
      <c r="BL28" s="863"/>
      <c r="BM28" s="863"/>
      <c r="BN28" s="872"/>
      <c r="BO28" s="873"/>
      <c r="BP28" s="873"/>
      <c r="BQ28" s="873"/>
      <c r="BR28" s="873"/>
      <c r="BS28" s="878"/>
      <c r="BT28" s="863"/>
      <c r="BU28" s="863"/>
      <c r="BV28" s="863"/>
      <c r="BW28" s="863"/>
      <c r="BX28" s="863"/>
      <c r="BY28" s="863"/>
      <c r="BZ28" s="863"/>
      <c r="CA28" s="863"/>
      <c r="CB28" s="938"/>
      <c r="CD28" s="926" t="s">
        <v>207</v>
      </c>
      <c r="CE28" s="927"/>
      <c r="CF28" s="927"/>
      <c r="CG28" s="927"/>
      <c r="CH28" s="927"/>
      <c r="CI28" s="927"/>
      <c r="CJ28" s="927"/>
      <c r="CK28" s="927"/>
      <c r="CL28" s="927"/>
      <c r="CM28" s="927"/>
      <c r="CN28" s="927"/>
      <c r="CO28" s="927"/>
      <c r="CP28" s="927"/>
      <c r="CQ28" s="940"/>
      <c r="CR28" s="862">
        <v>984716</v>
      </c>
      <c r="CS28" s="863"/>
      <c r="CT28" s="863"/>
      <c r="CU28" s="863"/>
      <c r="CV28" s="863"/>
      <c r="CW28" s="863"/>
      <c r="CX28" s="863"/>
      <c r="CY28" s="872"/>
      <c r="CZ28" s="875">
        <v>5.8</v>
      </c>
      <c r="DA28" s="971"/>
      <c r="DB28" s="971"/>
      <c r="DC28" s="972"/>
      <c r="DD28" s="878">
        <v>984716</v>
      </c>
      <c r="DE28" s="863"/>
      <c r="DF28" s="863"/>
      <c r="DG28" s="863"/>
      <c r="DH28" s="863"/>
      <c r="DI28" s="863"/>
      <c r="DJ28" s="863"/>
      <c r="DK28" s="872"/>
      <c r="DL28" s="878">
        <v>984716</v>
      </c>
      <c r="DM28" s="863"/>
      <c r="DN28" s="863"/>
      <c r="DO28" s="863"/>
      <c r="DP28" s="863"/>
      <c r="DQ28" s="863"/>
      <c r="DR28" s="863"/>
      <c r="DS28" s="863"/>
      <c r="DT28" s="863"/>
      <c r="DU28" s="863"/>
      <c r="DV28" s="872"/>
      <c r="DW28" s="875">
        <v>13.9</v>
      </c>
      <c r="DX28" s="971"/>
      <c r="DY28" s="971"/>
      <c r="DZ28" s="971"/>
      <c r="EA28" s="971"/>
      <c r="EB28" s="971"/>
      <c r="EC28" s="992"/>
    </row>
    <row r="29" customHeight="1" spans="2:133">
      <c r="B29" s="847" t="s">
        <v>208</v>
      </c>
      <c r="C29" s="837"/>
      <c r="D29" s="837"/>
      <c r="E29" s="837"/>
      <c r="F29" s="837"/>
      <c r="G29" s="837"/>
      <c r="H29" s="837"/>
      <c r="I29" s="837"/>
      <c r="J29" s="837"/>
      <c r="K29" s="837"/>
      <c r="L29" s="837"/>
      <c r="M29" s="837"/>
      <c r="N29" s="837"/>
      <c r="O29" s="837"/>
      <c r="P29" s="837"/>
      <c r="Q29" s="861"/>
      <c r="R29" s="862">
        <v>55601</v>
      </c>
      <c r="S29" s="863"/>
      <c r="T29" s="863"/>
      <c r="U29" s="863"/>
      <c r="V29" s="863"/>
      <c r="W29" s="863"/>
      <c r="X29" s="863"/>
      <c r="Y29" s="872"/>
      <c r="Z29" s="873">
        <v>0.3</v>
      </c>
      <c r="AA29" s="873"/>
      <c r="AB29" s="873"/>
      <c r="AC29" s="873"/>
      <c r="AD29" s="874">
        <v>16062</v>
      </c>
      <c r="AE29" s="874"/>
      <c r="AF29" s="874"/>
      <c r="AG29" s="874"/>
      <c r="AH29" s="874"/>
      <c r="AI29" s="874"/>
      <c r="AJ29" s="874"/>
      <c r="AK29" s="874"/>
      <c r="AL29" s="875">
        <v>0.2</v>
      </c>
      <c r="AM29" s="876"/>
      <c r="AN29" s="876"/>
      <c r="AO29" s="888"/>
      <c r="AP29" s="850"/>
      <c r="AQ29" s="851"/>
      <c r="AR29" s="851"/>
      <c r="AS29" s="851"/>
      <c r="AT29" s="851"/>
      <c r="AU29" s="851"/>
      <c r="AV29" s="851"/>
      <c r="AW29" s="851"/>
      <c r="AX29" s="851"/>
      <c r="AY29" s="851"/>
      <c r="AZ29" s="851"/>
      <c r="BA29" s="851"/>
      <c r="BB29" s="851"/>
      <c r="BC29" s="851"/>
      <c r="BD29" s="851"/>
      <c r="BE29" s="851"/>
      <c r="BF29" s="865"/>
      <c r="BG29" s="862"/>
      <c r="BH29" s="863"/>
      <c r="BI29" s="863"/>
      <c r="BJ29" s="863"/>
      <c r="BK29" s="863"/>
      <c r="BL29" s="863"/>
      <c r="BM29" s="863"/>
      <c r="BN29" s="872"/>
      <c r="BO29" s="873"/>
      <c r="BP29" s="873"/>
      <c r="BQ29" s="873"/>
      <c r="BR29" s="873"/>
      <c r="BS29" s="874"/>
      <c r="BT29" s="874"/>
      <c r="BU29" s="874"/>
      <c r="BV29" s="874"/>
      <c r="BW29" s="874"/>
      <c r="BX29" s="874"/>
      <c r="BY29" s="874"/>
      <c r="BZ29" s="874"/>
      <c r="CA29" s="874"/>
      <c r="CB29" s="937"/>
      <c r="CD29" s="948" t="s">
        <v>209</v>
      </c>
      <c r="CE29" s="949"/>
      <c r="CF29" s="926" t="s">
        <v>210</v>
      </c>
      <c r="CG29" s="927"/>
      <c r="CH29" s="927"/>
      <c r="CI29" s="927"/>
      <c r="CJ29" s="927"/>
      <c r="CK29" s="927"/>
      <c r="CL29" s="927"/>
      <c r="CM29" s="927"/>
      <c r="CN29" s="927"/>
      <c r="CO29" s="927"/>
      <c r="CP29" s="927"/>
      <c r="CQ29" s="940"/>
      <c r="CR29" s="862">
        <v>984714</v>
      </c>
      <c r="CS29" s="913"/>
      <c r="CT29" s="913"/>
      <c r="CU29" s="913"/>
      <c r="CV29" s="913"/>
      <c r="CW29" s="913"/>
      <c r="CX29" s="913"/>
      <c r="CY29" s="965"/>
      <c r="CZ29" s="875">
        <v>5.8</v>
      </c>
      <c r="DA29" s="971"/>
      <c r="DB29" s="971"/>
      <c r="DC29" s="972"/>
      <c r="DD29" s="878">
        <v>984714</v>
      </c>
      <c r="DE29" s="913"/>
      <c r="DF29" s="913"/>
      <c r="DG29" s="913"/>
      <c r="DH29" s="913"/>
      <c r="DI29" s="913"/>
      <c r="DJ29" s="913"/>
      <c r="DK29" s="965"/>
      <c r="DL29" s="878">
        <v>984714</v>
      </c>
      <c r="DM29" s="913"/>
      <c r="DN29" s="913"/>
      <c r="DO29" s="913"/>
      <c r="DP29" s="913"/>
      <c r="DQ29" s="913"/>
      <c r="DR29" s="913"/>
      <c r="DS29" s="913"/>
      <c r="DT29" s="913"/>
      <c r="DU29" s="913"/>
      <c r="DV29" s="965"/>
      <c r="DW29" s="875">
        <v>13.9</v>
      </c>
      <c r="DX29" s="971"/>
      <c r="DY29" s="971"/>
      <c r="DZ29" s="971"/>
      <c r="EA29" s="971"/>
      <c r="EB29" s="971"/>
      <c r="EC29" s="992"/>
    </row>
    <row r="30" customHeight="1" spans="2:133">
      <c r="B30" s="847" t="s">
        <v>211</v>
      </c>
      <c r="C30" s="837"/>
      <c r="D30" s="837"/>
      <c r="E30" s="837"/>
      <c r="F30" s="837"/>
      <c r="G30" s="837"/>
      <c r="H30" s="837"/>
      <c r="I30" s="837"/>
      <c r="J30" s="837"/>
      <c r="K30" s="837"/>
      <c r="L30" s="837"/>
      <c r="M30" s="837"/>
      <c r="N30" s="837"/>
      <c r="O30" s="837"/>
      <c r="P30" s="837"/>
      <c r="Q30" s="861"/>
      <c r="R30" s="862">
        <v>106478</v>
      </c>
      <c r="S30" s="863"/>
      <c r="T30" s="863"/>
      <c r="U30" s="863"/>
      <c r="V30" s="863"/>
      <c r="W30" s="863"/>
      <c r="X30" s="863"/>
      <c r="Y30" s="872"/>
      <c r="Z30" s="873">
        <v>0.6</v>
      </c>
      <c r="AA30" s="873"/>
      <c r="AB30" s="873"/>
      <c r="AC30" s="873"/>
      <c r="AD30" s="874" t="s">
        <v>46</v>
      </c>
      <c r="AE30" s="874"/>
      <c r="AF30" s="874"/>
      <c r="AG30" s="874"/>
      <c r="AH30" s="874"/>
      <c r="AI30" s="874"/>
      <c r="AJ30" s="874"/>
      <c r="AK30" s="874"/>
      <c r="AL30" s="875" t="s">
        <v>46</v>
      </c>
      <c r="AM30" s="876"/>
      <c r="AN30" s="876"/>
      <c r="AO30" s="888"/>
      <c r="AP30" s="843" t="s">
        <v>7</v>
      </c>
      <c r="AQ30" s="844"/>
      <c r="AR30" s="844"/>
      <c r="AS30" s="844"/>
      <c r="AT30" s="844"/>
      <c r="AU30" s="844"/>
      <c r="AV30" s="844"/>
      <c r="AW30" s="844"/>
      <c r="AX30" s="844"/>
      <c r="AY30" s="844"/>
      <c r="AZ30" s="844"/>
      <c r="BA30" s="844"/>
      <c r="BB30" s="844"/>
      <c r="BC30" s="844"/>
      <c r="BD30" s="844"/>
      <c r="BE30" s="844"/>
      <c r="BF30" s="857"/>
      <c r="BG30" s="843" t="s">
        <v>125</v>
      </c>
      <c r="BH30" s="917"/>
      <c r="BI30" s="917"/>
      <c r="BJ30" s="917"/>
      <c r="BK30" s="917"/>
      <c r="BL30" s="917"/>
      <c r="BM30" s="917"/>
      <c r="BN30" s="917"/>
      <c r="BO30" s="917"/>
      <c r="BP30" s="917"/>
      <c r="BQ30" s="933"/>
      <c r="BR30" s="843" t="s">
        <v>212</v>
      </c>
      <c r="BS30" s="917"/>
      <c r="BT30" s="917"/>
      <c r="BU30" s="917"/>
      <c r="BV30" s="917"/>
      <c r="BW30" s="917"/>
      <c r="BX30" s="917"/>
      <c r="BY30" s="917"/>
      <c r="BZ30" s="917"/>
      <c r="CA30" s="917"/>
      <c r="CB30" s="933"/>
      <c r="CD30" s="950"/>
      <c r="CE30" s="951"/>
      <c r="CF30" s="926" t="s">
        <v>213</v>
      </c>
      <c r="CG30" s="927"/>
      <c r="CH30" s="927"/>
      <c r="CI30" s="927"/>
      <c r="CJ30" s="927"/>
      <c r="CK30" s="927"/>
      <c r="CL30" s="927"/>
      <c r="CM30" s="927"/>
      <c r="CN30" s="927"/>
      <c r="CO30" s="927"/>
      <c r="CP30" s="927"/>
      <c r="CQ30" s="940"/>
      <c r="CR30" s="862">
        <v>929453</v>
      </c>
      <c r="CS30" s="863"/>
      <c r="CT30" s="863"/>
      <c r="CU30" s="863"/>
      <c r="CV30" s="863"/>
      <c r="CW30" s="863"/>
      <c r="CX30" s="863"/>
      <c r="CY30" s="872"/>
      <c r="CZ30" s="875">
        <v>5.5</v>
      </c>
      <c r="DA30" s="971"/>
      <c r="DB30" s="971"/>
      <c r="DC30" s="972"/>
      <c r="DD30" s="878">
        <v>929453</v>
      </c>
      <c r="DE30" s="863"/>
      <c r="DF30" s="863"/>
      <c r="DG30" s="863"/>
      <c r="DH30" s="863"/>
      <c r="DI30" s="863"/>
      <c r="DJ30" s="863"/>
      <c r="DK30" s="872"/>
      <c r="DL30" s="878">
        <v>929453</v>
      </c>
      <c r="DM30" s="863"/>
      <c r="DN30" s="863"/>
      <c r="DO30" s="863"/>
      <c r="DP30" s="863"/>
      <c r="DQ30" s="863"/>
      <c r="DR30" s="863"/>
      <c r="DS30" s="863"/>
      <c r="DT30" s="863"/>
      <c r="DU30" s="863"/>
      <c r="DV30" s="872"/>
      <c r="DW30" s="875">
        <v>13.1</v>
      </c>
      <c r="DX30" s="971"/>
      <c r="DY30" s="971"/>
      <c r="DZ30" s="971"/>
      <c r="EA30" s="971"/>
      <c r="EB30" s="971"/>
      <c r="EC30" s="992"/>
    </row>
    <row r="31" customHeight="1" spans="2:133">
      <c r="B31" s="847" t="s">
        <v>214</v>
      </c>
      <c r="C31" s="837"/>
      <c r="D31" s="837"/>
      <c r="E31" s="837"/>
      <c r="F31" s="837"/>
      <c r="G31" s="837"/>
      <c r="H31" s="837"/>
      <c r="I31" s="837"/>
      <c r="J31" s="837"/>
      <c r="K31" s="837"/>
      <c r="L31" s="837"/>
      <c r="M31" s="837"/>
      <c r="N31" s="837"/>
      <c r="O31" s="837"/>
      <c r="P31" s="837"/>
      <c r="Q31" s="861"/>
      <c r="R31" s="862">
        <v>6164736</v>
      </c>
      <c r="S31" s="863"/>
      <c r="T31" s="863"/>
      <c r="U31" s="863"/>
      <c r="V31" s="863"/>
      <c r="W31" s="863"/>
      <c r="X31" s="863"/>
      <c r="Y31" s="872"/>
      <c r="Z31" s="873">
        <v>35.3</v>
      </c>
      <c r="AA31" s="873"/>
      <c r="AB31" s="873"/>
      <c r="AC31" s="873"/>
      <c r="AD31" s="874" t="s">
        <v>46</v>
      </c>
      <c r="AE31" s="874"/>
      <c r="AF31" s="874"/>
      <c r="AG31" s="874"/>
      <c r="AH31" s="874"/>
      <c r="AI31" s="874"/>
      <c r="AJ31" s="874"/>
      <c r="AK31" s="874"/>
      <c r="AL31" s="875" t="s">
        <v>46</v>
      </c>
      <c r="AM31" s="876"/>
      <c r="AN31" s="876"/>
      <c r="AO31" s="888"/>
      <c r="AP31" s="892" t="s">
        <v>215</v>
      </c>
      <c r="AQ31" s="893"/>
      <c r="AR31" s="893"/>
      <c r="AS31" s="893"/>
      <c r="AT31" s="894" t="s">
        <v>216</v>
      </c>
      <c r="AU31" s="846"/>
      <c r="AV31" s="846"/>
      <c r="AW31" s="846"/>
      <c r="AX31" s="845" t="s">
        <v>102</v>
      </c>
      <c r="AY31" s="846"/>
      <c r="AZ31" s="846"/>
      <c r="BA31" s="846"/>
      <c r="BB31" s="846"/>
      <c r="BC31" s="846"/>
      <c r="BD31" s="846"/>
      <c r="BE31" s="846"/>
      <c r="BF31" s="858"/>
      <c r="BG31" s="918">
        <v>99</v>
      </c>
      <c r="BH31" s="919"/>
      <c r="BI31" s="919"/>
      <c r="BJ31" s="919"/>
      <c r="BK31" s="919"/>
      <c r="BL31" s="919"/>
      <c r="BM31" s="883">
        <v>97.3</v>
      </c>
      <c r="BN31" s="919"/>
      <c r="BO31" s="919"/>
      <c r="BP31" s="919"/>
      <c r="BQ31" s="934"/>
      <c r="BR31" s="918">
        <v>98.8</v>
      </c>
      <c r="BS31" s="919"/>
      <c r="BT31" s="919"/>
      <c r="BU31" s="919"/>
      <c r="BV31" s="919"/>
      <c r="BW31" s="919"/>
      <c r="BX31" s="883">
        <v>97</v>
      </c>
      <c r="BY31" s="919"/>
      <c r="BZ31" s="919"/>
      <c r="CA31" s="919"/>
      <c r="CB31" s="934"/>
      <c r="CD31" s="950"/>
      <c r="CE31" s="951"/>
      <c r="CF31" s="926" t="s">
        <v>217</v>
      </c>
      <c r="CG31" s="927"/>
      <c r="CH31" s="927"/>
      <c r="CI31" s="927"/>
      <c r="CJ31" s="927"/>
      <c r="CK31" s="927"/>
      <c r="CL31" s="927"/>
      <c r="CM31" s="927"/>
      <c r="CN31" s="927"/>
      <c r="CO31" s="927"/>
      <c r="CP31" s="927"/>
      <c r="CQ31" s="940"/>
      <c r="CR31" s="862">
        <v>55261</v>
      </c>
      <c r="CS31" s="913"/>
      <c r="CT31" s="913"/>
      <c r="CU31" s="913"/>
      <c r="CV31" s="913"/>
      <c r="CW31" s="913"/>
      <c r="CX31" s="913"/>
      <c r="CY31" s="965"/>
      <c r="CZ31" s="875">
        <v>0.3</v>
      </c>
      <c r="DA31" s="971"/>
      <c r="DB31" s="971"/>
      <c r="DC31" s="972"/>
      <c r="DD31" s="878">
        <v>55261</v>
      </c>
      <c r="DE31" s="913"/>
      <c r="DF31" s="913"/>
      <c r="DG31" s="913"/>
      <c r="DH31" s="913"/>
      <c r="DI31" s="913"/>
      <c r="DJ31" s="913"/>
      <c r="DK31" s="965"/>
      <c r="DL31" s="878">
        <v>55261</v>
      </c>
      <c r="DM31" s="913"/>
      <c r="DN31" s="913"/>
      <c r="DO31" s="913"/>
      <c r="DP31" s="913"/>
      <c r="DQ31" s="913"/>
      <c r="DR31" s="913"/>
      <c r="DS31" s="913"/>
      <c r="DT31" s="913"/>
      <c r="DU31" s="913"/>
      <c r="DV31" s="965"/>
      <c r="DW31" s="875">
        <v>0.8</v>
      </c>
      <c r="DX31" s="971"/>
      <c r="DY31" s="971"/>
      <c r="DZ31" s="971"/>
      <c r="EA31" s="971"/>
      <c r="EB31" s="971"/>
      <c r="EC31" s="992"/>
    </row>
    <row r="32" customHeight="1" spans="2:133">
      <c r="B32" s="848" t="s">
        <v>218</v>
      </c>
      <c r="C32" s="849"/>
      <c r="D32" s="849"/>
      <c r="E32" s="849"/>
      <c r="F32" s="849"/>
      <c r="G32" s="849"/>
      <c r="H32" s="849"/>
      <c r="I32" s="849"/>
      <c r="J32" s="849"/>
      <c r="K32" s="849"/>
      <c r="L32" s="849"/>
      <c r="M32" s="849"/>
      <c r="N32" s="849"/>
      <c r="O32" s="849"/>
      <c r="P32" s="849"/>
      <c r="Q32" s="864"/>
      <c r="R32" s="862" t="s">
        <v>46</v>
      </c>
      <c r="S32" s="863"/>
      <c r="T32" s="863"/>
      <c r="U32" s="863"/>
      <c r="V32" s="863"/>
      <c r="W32" s="863"/>
      <c r="X32" s="863"/>
      <c r="Y32" s="872"/>
      <c r="Z32" s="873" t="s">
        <v>46</v>
      </c>
      <c r="AA32" s="873"/>
      <c r="AB32" s="873"/>
      <c r="AC32" s="873"/>
      <c r="AD32" s="874" t="s">
        <v>46</v>
      </c>
      <c r="AE32" s="874"/>
      <c r="AF32" s="874"/>
      <c r="AG32" s="874"/>
      <c r="AH32" s="874"/>
      <c r="AI32" s="874"/>
      <c r="AJ32" s="874"/>
      <c r="AK32" s="874"/>
      <c r="AL32" s="875" t="s">
        <v>46</v>
      </c>
      <c r="AM32" s="876"/>
      <c r="AN32" s="876"/>
      <c r="AO32" s="888"/>
      <c r="AP32" s="895"/>
      <c r="AQ32" s="896"/>
      <c r="AR32" s="896"/>
      <c r="AS32" s="896"/>
      <c r="AT32" s="897"/>
      <c r="AU32" s="837" t="s">
        <v>219</v>
      </c>
      <c r="AV32" s="837"/>
      <c r="AW32" s="837"/>
      <c r="AX32" s="847" t="s">
        <v>220</v>
      </c>
      <c r="AY32" s="837"/>
      <c r="AZ32" s="837"/>
      <c r="BA32" s="837"/>
      <c r="BB32" s="837"/>
      <c r="BC32" s="837"/>
      <c r="BD32" s="837"/>
      <c r="BE32" s="837"/>
      <c r="BF32" s="861"/>
      <c r="BG32" s="920">
        <v>99.1</v>
      </c>
      <c r="BH32" s="913"/>
      <c r="BI32" s="913"/>
      <c r="BJ32" s="913"/>
      <c r="BK32" s="913"/>
      <c r="BL32" s="913"/>
      <c r="BM32" s="876">
        <v>97.8</v>
      </c>
      <c r="BN32" s="935"/>
      <c r="BO32" s="935"/>
      <c r="BP32" s="935"/>
      <c r="BQ32" s="925"/>
      <c r="BR32" s="920">
        <v>99</v>
      </c>
      <c r="BS32" s="913"/>
      <c r="BT32" s="913"/>
      <c r="BU32" s="913"/>
      <c r="BV32" s="913"/>
      <c r="BW32" s="913"/>
      <c r="BX32" s="876">
        <v>97.5</v>
      </c>
      <c r="BY32" s="935"/>
      <c r="BZ32" s="935"/>
      <c r="CA32" s="935"/>
      <c r="CB32" s="925"/>
      <c r="CD32" s="952"/>
      <c r="CE32" s="953"/>
      <c r="CF32" s="926" t="s">
        <v>221</v>
      </c>
      <c r="CG32" s="927"/>
      <c r="CH32" s="927"/>
      <c r="CI32" s="927"/>
      <c r="CJ32" s="927"/>
      <c r="CK32" s="927"/>
      <c r="CL32" s="927"/>
      <c r="CM32" s="927"/>
      <c r="CN32" s="927"/>
      <c r="CO32" s="927"/>
      <c r="CP32" s="927"/>
      <c r="CQ32" s="940"/>
      <c r="CR32" s="862">
        <v>2</v>
      </c>
      <c r="CS32" s="863"/>
      <c r="CT32" s="863"/>
      <c r="CU32" s="863"/>
      <c r="CV32" s="863"/>
      <c r="CW32" s="863"/>
      <c r="CX32" s="863"/>
      <c r="CY32" s="872"/>
      <c r="CZ32" s="875">
        <v>0</v>
      </c>
      <c r="DA32" s="971"/>
      <c r="DB32" s="971"/>
      <c r="DC32" s="972"/>
      <c r="DD32" s="878">
        <v>2</v>
      </c>
      <c r="DE32" s="863"/>
      <c r="DF32" s="863"/>
      <c r="DG32" s="863"/>
      <c r="DH32" s="863"/>
      <c r="DI32" s="863"/>
      <c r="DJ32" s="863"/>
      <c r="DK32" s="872"/>
      <c r="DL32" s="878">
        <v>2</v>
      </c>
      <c r="DM32" s="863"/>
      <c r="DN32" s="863"/>
      <c r="DO32" s="863"/>
      <c r="DP32" s="863"/>
      <c r="DQ32" s="863"/>
      <c r="DR32" s="863"/>
      <c r="DS32" s="863"/>
      <c r="DT32" s="863"/>
      <c r="DU32" s="863"/>
      <c r="DV32" s="872"/>
      <c r="DW32" s="875">
        <v>0</v>
      </c>
      <c r="DX32" s="971"/>
      <c r="DY32" s="971"/>
      <c r="DZ32" s="971"/>
      <c r="EA32" s="971"/>
      <c r="EB32" s="971"/>
      <c r="EC32" s="992"/>
    </row>
    <row r="33" customHeight="1" spans="2:133">
      <c r="B33" s="847" t="s">
        <v>222</v>
      </c>
      <c r="C33" s="837"/>
      <c r="D33" s="837"/>
      <c r="E33" s="837"/>
      <c r="F33" s="837"/>
      <c r="G33" s="837"/>
      <c r="H33" s="837"/>
      <c r="I33" s="837"/>
      <c r="J33" s="837"/>
      <c r="K33" s="837"/>
      <c r="L33" s="837"/>
      <c r="M33" s="837"/>
      <c r="N33" s="837"/>
      <c r="O33" s="837"/>
      <c r="P33" s="837"/>
      <c r="Q33" s="861"/>
      <c r="R33" s="862">
        <v>2225877</v>
      </c>
      <c r="S33" s="863"/>
      <c r="T33" s="863"/>
      <c r="U33" s="863"/>
      <c r="V33" s="863"/>
      <c r="W33" s="863"/>
      <c r="X33" s="863"/>
      <c r="Y33" s="872"/>
      <c r="Z33" s="873">
        <v>12.7</v>
      </c>
      <c r="AA33" s="873"/>
      <c r="AB33" s="873"/>
      <c r="AC33" s="873"/>
      <c r="AD33" s="874" t="s">
        <v>46</v>
      </c>
      <c r="AE33" s="874"/>
      <c r="AF33" s="874"/>
      <c r="AG33" s="874"/>
      <c r="AH33" s="874"/>
      <c r="AI33" s="874"/>
      <c r="AJ33" s="874"/>
      <c r="AK33" s="874"/>
      <c r="AL33" s="875" t="s">
        <v>46</v>
      </c>
      <c r="AM33" s="876"/>
      <c r="AN33" s="876"/>
      <c r="AO33" s="888"/>
      <c r="AP33" s="898"/>
      <c r="AQ33" s="899"/>
      <c r="AR33" s="899"/>
      <c r="AS33" s="899"/>
      <c r="AT33" s="900"/>
      <c r="AU33" s="851"/>
      <c r="AV33" s="851"/>
      <c r="AW33" s="851"/>
      <c r="AX33" s="850" t="s">
        <v>223</v>
      </c>
      <c r="AY33" s="851"/>
      <c r="AZ33" s="851"/>
      <c r="BA33" s="851"/>
      <c r="BB33" s="851"/>
      <c r="BC33" s="851"/>
      <c r="BD33" s="851"/>
      <c r="BE33" s="851"/>
      <c r="BF33" s="865"/>
      <c r="BG33" s="921">
        <v>98.9</v>
      </c>
      <c r="BH33" s="915"/>
      <c r="BI33" s="915"/>
      <c r="BJ33" s="915"/>
      <c r="BK33" s="915"/>
      <c r="BL33" s="915"/>
      <c r="BM33" s="885">
        <v>96.9</v>
      </c>
      <c r="BN33" s="915"/>
      <c r="BO33" s="915"/>
      <c r="BP33" s="915"/>
      <c r="BQ33" s="930"/>
      <c r="BR33" s="921">
        <v>98.7</v>
      </c>
      <c r="BS33" s="915"/>
      <c r="BT33" s="915"/>
      <c r="BU33" s="915"/>
      <c r="BV33" s="915"/>
      <c r="BW33" s="915"/>
      <c r="BX33" s="885">
        <v>96.7</v>
      </c>
      <c r="BY33" s="915"/>
      <c r="BZ33" s="915"/>
      <c r="CA33" s="915"/>
      <c r="CB33" s="930"/>
      <c r="CD33" s="926" t="s">
        <v>224</v>
      </c>
      <c r="CE33" s="927"/>
      <c r="CF33" s="927"/>
      <c r="CG33" s="927"/>
      <c r="CH33" s="927"/>
      <c r="CI33" s="927"/>
      <c r="CJ33" s="927"/>
      <c r="CK33" s="927"/>
      <c r="CL33" s="927"/>
      <c r="CM33" s="927"/>
      <c r="CN33" s="927"/>
      <c r="CO33" s="927"/>
      <c r="CP33" s="927"/>
      <c r="CQ33" s="940"/>
      <c r="CR33" s="862">
        <v>8822718</v>
      </c>
      <c r="CS33" s="913"/>
      <c r="CT33" s="913"/>
      <c r="CU33" s="913"/>
      <c r="CV33" s="913"/>
      <c r="CW33" s="913"/>
      <c r="CX33" s="913"/>
      <c r="CY33" s="965"/>
      <c r="CZ33" s="875">
        <v>51.9</v>
      </c>
      <c r="DA33" s="971"/>
      <c r="DB33" s="971"/>
      <c r="DC33" s="972"/>
      <c r="DD33" s="878">
        <v>4092103</v>
      </c>
      <c r="DE33" s="913"/>
      <c r="DF33" s="913"/>
      <c r="DG33" s="913"/>
      <c r="DH33" s="913"/>
      <c r="DI33" s="913"/>
      <c r="DJ33" s="913"/>
      <c r="DK33" s="965"/>
      <c r="DL33" s="878">
        <v>2511759</v>
      </c>
      <c r="DM33" s="913"/>
      <c r="DN33" s="913"/>
      <c r="DO33" s="913"/>
      <c r="DP33" s="913"/>
      <c r="DQ33" s="913"/>
      <c r="DR33" s="913"/>
      <c r="DS33" s="913"/>
      <c r="DT33" s="913"/>
      <c r="DU33" s="913"/>
      <c r="DV33" s="965"/>
      <c r="DW33" s="875">
        <v>35.5</v>
      </c>
      <c r="DX33" s="971"/>
      <c r="DY33" s="971"/>
      <c r="DZ33" s="971"/>
      <c r="EA33" s="971"/>
      <c r="EB33" s="971"/>
      <c r="EC33" s="992"/>
    </row>
    <row r="34" customHeight="1" spans="2:133">
      <c r="B34" s="847" t="s">
        <v>225</v>
      </c>
      <c r="C34" s="837"/>
      <c r="D34" s="837"/>
      <c r="E34" s="837"/>
      <c r="F34" s="837"/>
      <c r="G34" s="837"/>
      <c r="H34" s="837"/>
      <c r="I34" s="837"/>
      <c r="J34" s="837"/>
      <c r="K34" s="837"/>
      <c r="L34" s="837"/>
      <c r="M34" s="837"/>
      <c r="N34" s="837"/>
      <c r="O34" s="837"/>
      <c r="P34" s="837"/>
      <c r="Q34" s="861"/>
      <c r="R34" s="862">
        <v>10827</v>
      </c>
      <c r="S34" s="863"/>
      <c r="T34" s="863"/>
      <c r="U34" s="863"/>
      <c r="V34" s="863"/>
      <c r="W34" s="863"/>
      <c r="X34" s="863"/>
      <c r="Y34" s="872"/>
      <c r="Z34" s="873">
        <v>0.1</v>
      </c>
      <c r="AA34" s="873"/>
      <c r="AB34" s="873"/>
      <c r="AC34" s="873"/>
      <c r="AD34" s="874">
        <v>10478</v>
      </c>
      <c r="AE34" s="874"/>
      <c r="AF34" s="874"/>
      <c r="AG34" s="874"/>
      <c r="AH34" s="874"/>
      <c r="AI34" s="874"/>
      <c r="AJ34" s="874"/>
      <c r="AK34" s="874"/>
      <c r="AL34" s="875">
        <v>0.2</v>
      </c>
      <c r="AM34" s="876"/>
      <c r="AN34" s="876"/>
      <c r="AO34" s="888"/>
      <c r="AP34" s="901"/>
      <c r="AQ34" s="902"/>
      <c r="AR34" s="837"/>
      <c r="AS34" s="846"/>
      <c r="AT34" s="846"/>
      <c r="AU34" s="846"/>
      <c r="AV34" s="846"/>
      <c r="AW34" s="846"/>
      <c r="AX34" s="846"/>
      <c r="AY34" s="846"/>
      <c r="AZ34" s="846"/>
      <c r="BA34" s="846"/>
      <c r="BB34" s="846"/>
      <c r="BC34" s="846"/>
      <c r="BD34" s="846"/>
      <c r="BE34" s="846"/>
      <c r="BF34" s="846"/>
      <c r="BG34" s="902"/>
      <c r="BH34" s="902"/>
      <c r="BI34" s="902"/>
      <c r="BJ34" s="902"/>
      <c r="BK34" s="902"/>
      <c r="BL34" s="902"/>
      <c r="BM34" s="902"/>
      <c r="BN34" s="902"/>
      <c r="BO34" s="902"/>
      <c r="BP34" s="902"/>
      <c r="BQ34" s="902"/>
      <c r="BR34" s="902"/>
      <c r="BS34" s="902"/>
      <c r="BT34" s="902"/>
      <c r="BU34" s="902"/>
      <c r="BV34" s="902"/>
      <c r="BW34" s="902"/>
      <c r="BX34" s="902"/>
      <c r="BY34" s="902"/>
      <c r="BZ34" s="902"/>
      <c r="CA34" s="902"/>
      <c r="CB34" s="902"/>
      <c r="CD34" s="926" t="s">
        <v>226</v>
      </c>
      <c r="CE34" s="927"/>
      <c r="CF34" s="927"/>
      <c r="CG34" s="927"/>
      <c r="CH34" s="927"/>
      <c r="CI34" s="927"/>
      <c r="CJ34" s="927"/>
      <c r="CK34" s="927"/>
      <c r="CL34" s="927"/>
      <c r="CM34" s="927"/>
      <c r="CN34" s="927"/>
      <c r="CO34" s="927"/>
      <c r="CP34" s="927"/>
      <c r="CQ34" s="940"/>
      <c r="CR34" s="862">
        <v>1601128</v>
      </c>
      <c r="CS34" s="863"/>
      <c r="CT34" s="863"/>
      <c r="CU34" s="863"/>
      <c r="CV34" s="863"/>
      <c r="CW34" s="863"/>
      <c r="CX34" s="863"/>
      <c r="CY34" s="872"/>
      <c r="CZ34" s="875">
        <v>9.4</v>
      </c>
      <c r="DA34" s="971"/>
      <c r="DB34" s="971"/>
      <c r="DC34" s="972"/>
      <c r="DD34" s="878">
        <v>974635</v>
      </c>
      <c r="DE34" s="863"/>
      <c r="DF34" s="863"/>
      <c r="DG34" s="863"/>
      <c r="DH34" s="863"/>
      <c r="DI34" s="863"/>
      <c r="DJ34" s="863"/>
      <c r="DK34" s="872"/>
      <c r="DL34" s="878">
        <v>726468</v>
      </c>
      <c r="DM34" s="863"/>
      <c r="DN34" s="863"/>
      <c r="DO34" s="863"/>
      <c r="DP34" s="863"/>
      <c r="DQ34" s="863"/>
      <c r="DR34" s="863"/>
      <c r="DS34" s="863"/>
      <c r="DT34" s="863"/>
      <c r="DU34" s="863"/>
      <c r="DV34" s="872"/>
      <c r="DW34" s="875">
        <v>10.3</v>
      </c>
      <c r="DX34" s="971"/>
      <c r="DY34" s="971"/>
      <c r="DZ34" s="971"/>
      <c r="EA34" s="971"/>
      <c r="EB34" s="971"/>
      <c r="EC34" s="992"/>
    </row>
    <row r="35" customHeight="1" spans="2:133">
      <c r="B35" s="847" t="s">
        <v>227</v>
      </c>
      <c r="C35" s="837"/>
      <c r="D35" s="837"/>
      <c r="E35" s="837"/>
      <c r="F35" s="837"/>
      <c r="G35" s="837"/>
      <c r="H35" s="837"/>
      <c r="I35" s="837"/>
      <c r="J35" s="837"/>
      <c r="K35" s="837"/>
      <c r="L35" s="837"/>
      <c r="M35" s="837"/>
      <c r="N35" s="837"/>
      <c r="O35" s="837"/>
      <c r="P35" s="837"/>
      <c r="Q35" s="861"/>
      <c r="R35" s="862">
        <v>20487</v>
      </c>
      <c r="S35" s="863"/>
      <c r="T35" s="863"/>
      <c r="U35" s="863"/>
      <c r="V35" s="863"/>
      <c r="W35" s="863"/>
      <c r="X35" s="863"/>
      <c r="Y35" s="872"/>
      <c r="Z35" s="873">
        <v>0.1</v>
      </c>
      <c r="AA35" s="873"/>
      <c r="AB35" s="873"/>
      <c r="AC35" s="873"/>
      <c r="AD35" s="874" t="s">
        <v>46</v>
      </c>
      <c r="AE35" s="874"/>
      <c r="AF35" s="874"/>
      <c r="AG35" s="874"/>
      <c r="AH35" s="874"/>
      <c r="AI35" s="874"/>
      <c r="AJ35" s="874"/>
      <c r="AK35" s="874"/>
      <c r="AL35" s="875" t="s">
        <v>46</v>
      </c>
      <c r="AM35" s="876"/>
      <c r="AN35" s="876"/>
      <c r="AO35" s="888"/>
      <c r="AP35" s="903"/>
      <c r="AQ35" s="843" t="s">
        <v>228</v>
      </c>
      <c r="AR35" s="844"/>
      <c r="AS35" s="844"/>
      <c r="AT35" s="844"/>
      <c r="AU35" s="844"/>
      <c r="AV35" s="844"/>
      <c r="AW35" s="844"/>
      <c r="AX35" s="844"/>
      <c r="AY35" s="844"/>
      <c r="AZ35" s="844"/>
      <c r="BA35" s="844"/>
      <c r="BB35" s="844"/>
      <c r="BC35" s="844"/>
      <c r="BD35" s="844"/>
      <c r="BE35" s="844"/>
      <c r="BF35" s="857"/>
      <c r="BG35" s="843" t="s">
        <v>229</v>
      </c>
      <c r="BH35" s="844"/>
      <c r="BI35" s="844"/>
      <c r="BJ35" s="844"/>
      <c r="BK35" s="844"/>
      <c r="BL35" s="844"/>
      <c r="BM35" s="844"/>
      <c r="BN35" s="844"/>
      <c r="BO35" s="844"/>
      <c r="BP35" s="844"/>
      <c r="BQ35" s="844"/>
      <c r="BR35" s="844"/>
      <c r="BS35" s="844"/>
      <c r="BT35" s="844"/>
      <c r="BU35" s="844"/>
      <c r="BV35" s="844"/>
      <c r="BW35" s="844"/>
      <c r="BX35" s="844"/>
      <c r="BY35" s="844"/>
      <c r="BZ35" s="844"/>
      <c r="CA35" s="844"/>
      <c r="CB35" s="857"/>
      <c r="CD35" s="926" t="s">
        <v>230</v>
      </c>
      <c r="CE35" s="927"/>
      <c r="CF35" s="927"/>
      <c r="CG35" s="927"/>
      <c r="CH35" s="927"/>
      <c r="CI35" s="927"/>
      <c r="CJ35" s="927"/>
      <c r="CK35" s="927"/>
      <c r="CL35" s="927"/>
      <c r="CM35" s="927"/>
      <c r="CN35" s="927"/>
      <c r="CO35" s="927"/>
      <c r="CP35" s="927"/>
      <c r="CQ35" s="940"/>
      <c r="CR35" s="862">
        <v>61287</v>
      </c>
      <c r="CS35" s="913"/>
      <c r="CT35" s="913"/>
      <c r="CU35" s="913"/>
      <c r="CV35" s="913"/>
      <c r="CW35" s="913"/>
      <c r="CX35" s="913"/>
      <c r="CY35" s="965"/>
      <c r="CZ35" s="875">
        <v>0.4</v>
      </c>
      <c r="DA35" s="971"/>
      <c r="DB35" s="971"/>
      <c r="DC35" s="972"/>
      <c r="DD35" s="878">
        <v>59844</v>
      </c>
      <c r="DE35" s="913"/>
      <c r="DF35" s="913"/>
      <c r="DG35" s="913"/>
      <c r="DH35" s="913"/>
      <c r="DI35" s="913"/>
      <c r="DJ35" s="913"/>
      <c r="DK35" s="965"/>
      <c r="DL35" s="878">
        <v>59844</v>
      </c>
      <c r="DM35" s="913"/>
      <c r="DN35" s="913"/>
      <c r="DO35" s="913"/>
      <c r="DP35" s="913"/>
      <c r="DQ35" s="913"/>
      <c r="DR35" s="913"/>
      <c r="DS35" s="913"/>
      <c r="DT35" s="913"/>
      <c r="DU35" s="913"/>
      <c r="DV35" s="965"/>
      <c r="DW35" s="875">
        <v>0.8</v>
      </c>
      <c r="DX35" s="971"/>
      <c r="DY35" s="971"/>
      <c r="DZ35" s="971"/>
      <c r="EA35" s="971"/>
      <c r="EB35" s="971"/>
      <c r="EC35" s="992"/>
    </row>
    <row r="36" customHeight="1" spans="2:133">
      <c r="B36" s="847" t="s">
        <v>231</v>
      </c>
      <c r="C36" s="837"/>
      <c r="D36" s="837"/>
      <c r="E36" s="837"/>
      <c r="F36" s="837"/>
      <c r="G36" s="837"/>
      <c r="H36" s="837"/>
      <c r="I36" s="837"/>
      <c r="J36" s="837"/>
      <c r="K36" s="837"/>
      <c r="L36" s="837"/>
      <c r="M36" s="837"/>
      <c r="N36" s="837"/>
      <c r="O36" s="837"/>
      <c r="P36" s="837"/>
      <c r="Q36" s="861"/>
      <c r="R36" s="862">
        <v>666710</v>
      </c>
      <c r="S36" s="863"/>
      <c r="T36" s="863"/>
      <c r="U36" s="863"/>
      <c r="V36" s="863"/>
      <c r="W36" s="863"/>
      <c r="X36" s="863"/>
      <c r="Y36" s="872"/>
      <c r="Z36" s="873">
        <v>3.8</v>
      </c>
      <c r="AA36" s="873"/>
      <c r="AB36" s="873"/>
      <c r="AC36" s="873"/>
      <c r="AD36" s="874" t="s">
        <v>46</v>
      </c>
      <c r="AE36" s="874"/>
      <c r="AF36" s="874"/>
      <c r="AG36" s="874"/>
      <c r="AH36" s="874"/>
      <c r="AI36" s="874"/>
      <c r="AJ36" s="874"/>
      <c r="AK36" s="874"/>
      <c r="AL36" s="875" t="s">
        <v>46</v>
      </c>
      <c r="AM36" s="876"/>
      <c r="AN36" s="876"/>
      <c r="AO36" s="888"/>
      <c r="AP36" s="903"/>
      <c r="AQ36" s="904" t="s">
        <v>102</v>
      </c>
      <c r="AR36" s="905"/>
      <c r="AS36" s="905"/>
      <c r="AT36" s="905"/>
      <c r="AU36" s="905"/>
      <c r="AV36" s="905"/>
      <c r="AW36" s="905"/>
      <c r="AX36" s="905"/>
      <c r="AY36" s="911"/>
      <c r="AZ36" s="859">
        <v>1459104</v>
      </c>
      <c r="BA36" s="860"/>
      <c r="BB36" s="860"/>
      <c r="BC36" s="860"/>
      <c r="BD36" s="860"/>
      <c r="BE36" s="860"/>
      <c r="BF36" s="922"/>
      <c r="BG36" s="923" t="s">
        <v>29</v>
      </c>
      <c r="BH36" s="924"/>
      <c r="BI36" s="924"/>
      <c r="BJ36" s="924"/>
      <c r="BK36" s="924"/>
      <c r="BL36" s="924"/>
      <c r="BM36" s="924"/>
      <c r="BN36" s="924"/>
      <c r="BO36" s="924"/>
      <c r="BP36" s="924"/>
      <c r="BQ36" s="924"/>
      <c r="BR36" s="924"/>
      <c r="BS36" s="924"/>
      <c r="BT36" s="924"/>
      <c r="BU36" s="939"/>
      <c r="BV36" s="859">
        <v>-682416</v>
      </c>
      <c r="BW36" s="860"/>
      <c r="BX36" s="860"/>
      <c r="BY36" s="860"/>
      <c r="BZ36" s="860"/>
      <c r="CA36" s="860"/>
      <c r="CB36" s="922"/>
      <c r="CD36" s="926" t="s">
        <v>232</v>
      </c>
      <c r="CE36" s="927"/>
      <c r="CF36" s="927"/>
      <c r="CG36" s="927"/>
      <c r="CH36" s="927"/>
      <c r="CI36" s="927"/>
      <c r="CJ36" s="927"/>
      <c r="CK36" s="927"/>
      <c r="CL36" s="927"/>
      <c r="CM36" s="927"/>
      <c r="CN36" s="927"/>
      <c r="CO36" s="927"/>
      <c r="CP36" s="927"/>
      <c r="CQ36" s="940"/>
      <c r="CR36" s="862">
        <v>5071185</v>
      </c>
      <c r="CS36" s="863"/>
      <c r="CT36" s="863"/>
      <c r="CU36" s="863"/>
      <c r="CV36" s="863"/>
      <c r="CW36" s="863"/>
      <c r="CX36" s="863"/>
      <c r="CY36" s="872"/>
      <c r="CZ36" s="875">
        <v>29.8</v>
      </c>
      <c r="DA36" s="971"/>
      <c r="DB36" s="971"/>
      <c r="DC36" s="972"/>
      <c r="DD36" s="878">
        <v>1393439</v>
      </c>
      <c r="DE36" s="863"/>
      <c r="DF36" s="863"/>
      <c r="DG36" s="863"/>
      <c r="DH36" s="863"/>
      <c r="DI36" s="863"/>
      <c r="DJ36" s="863"/>
      <c r="DK36" s="872"/>
      <c r="DL36" s="878">
        <v>903547</v>
      </c>
      <c r="DM36" s="863"/>
      <c r="DN36" s="863"/>
      <c r="DO36" s="863"/>
      <c r="DP36" s="863"/>
      <c r="DQ36" s="863"/>
      <c r="DR36" s="863"/>
      <c r="DS36" s="863"/>
      <c r="DT36" s="863"/>
      <c r="DU36" s="863"/>
      <c r="DV36" s="872"/>
      <c r="DW36" s="875">
        <v>12.8</v>
      </c>
      <c r="DX36" s="971"/>
      <c r="DY36" s="971"/>
      <c r="DZ36" s="971"/>
      <c r="EA36" s="971"/>
      <c r="EB36" s="971"/>
      <c r="EC36" s="992"/>
    </row>
    <row r="37" customHeight="1" spans="2:133">
      <c r="B37" s="847" t="s">
        <v>233</v>
      </c>
      <c r="C37" s="837"/>
      <c r="D37" s="837"/>
      <c r="E37" s="837"/>
      <c r="F37" s="837"/>
      <c r="G37" s="837"/>
      <c r="H37" s="837"/>
      <c r="I37" s="837"/>
      <c r="J37" s="837"/>
      <c r="K37" s="837"/>
      <c r="L37" s="837"/>
      <c r="M37" s="837"/>
      <c r="N37" s="837"/>
      <c r="O37" s="837"/>
      <c r="P37" s="837"/>
      <c r="Q37" s="861"/>
      <c r="R37" s="862">
        <v>414659</v>
      </c>
      <c r="S37" s="863"/>
      <c r="T37" s="863"/>
      <c r="U37" s="863"/>
      <c r="V37" s="863"/>
      <c r="W37" s="863"/>
      <c r="X37" s="863"/>
      <c r="Y37" s="872"/>
      <c r="Z37" s="873">
        <v>2.4</v>
      </c>
      <c r="AA37" s="873"/>
      <c r="AB37" s="873"/>
      <c r="AC37" s="873"/>
      <c r="AD37" s="874" t="s">
        <v>46</v>
      </c>
      <c r="AE37" s="874"/>
      <c r="AF37" s="874"/>
      <c r="AG37" s="874"/>
      <c r="AH37" s="874"/>
      <c r="AI37" s="874"/>
      <c r="AJ37" s="874"/>
      <c r="AK37" s="874"/>
      <c r="AL37" s="875" t="s">
        <v>46</v>
      </c>
      <c r="AM37" s="876"/>
      <c r="AN37" s="876"/>
      <c r="AO37" s="888"/>
      <c r="AQ37" s="906" t="s">
        <v>234</v>
      </c>
      <c r="AR37" s="907"/>
      <c r="AS37" s="907"/>
      <c r="AT37" s="907"/>
      <c r="AU37" s="907"/>
      <c r="AV37" s="907"/>
      <c r="AW37" s="907"/>
      <c r="AX37" s="907"/>
      <c r="AY37" s="912"/>
      <c r="AZ37" s="862">
        <v>238310</v>
      </c>
      <c r="BA37" s="863"/>
      <c r="BB37" s="863"/>
      <c r="BC37" s="863"/>
      <c r="BD37" s="913"/>
      <c r="BE37" s="913"/>
      <c r="BF37" s="925"/>
      <c r="BG37" s="926" t="s">
        <v>235</v>
      </c>
      <c r="BH37" s="927"/>
      <c r="BI37" s="927"/>
      <c r="BJ37" s="927"/>
      <c r="BK37" s="927"/>
      <c r="BL37" s="927"/>
      <c r="BM37" s="927"/>
      <c r="BN37" s="927"/>
      <c r="BO37" s="927"/>
      <c r="BP37" s="927"/>
      <c r="BQ37" s="927"/>
      <c r="BR37" s="927"/>
      <c r="BS37" s="927"/>
      <c r="BT37" s="927"/>
      <c r="BU37" s="940"/>
      <c r="BV37" s="862">
        <v>-908279</v>
      </c>
      <c r="BW37" s="863"/>
      <c r="BX37" s="863"/>
      <c r="BY37" s="863"/>
      <c r="BZ37" s="863"/>
      <c r="CA37" s="863"/>
      <c r="CB37" s="938"/>
      <c r="CD37" s="926" t="s">
        <v>236</v>
      </c>
      <c r="CE37" s="927"/>
      <c r="CF37" s="927"/>
      <c r="CG37" s="927"/>
      <c r="CH37" s="927"/>
      <c r="CI37" s="927"/>
      <c r="CJ37" s="927"/>
      <c r="CK37" s="927"/>
      <c r="CL37" s="927"/>
      <c r="CM37" s="927"/>
      <c r="CN37" s="927"/>
      <c r="CO37" s="927"/>
      <c r="CP37" s="927"/>
      <c r="CQ37" s="940"/>
      <c r="CR37" s="862">
        <v>850891</v>
      </c>
      <c r="CS37" s="913"/>
      <c r="CT37" s="913"/>
      <c r="CU37" s="913"/>
      <c r="CV37" s="913"/>
      <c r="CW37" s="913"/>
      <c r="CX37" s="913"/>
      <c r="CY37" s="965"/>
      <c r="CZ37" s="875">
        <v>5</v>
      </c>
      <c r="DA37" s="971"/>
      <c r="DB37" s="971"/>
      <c r="DC37" s="972"/>
      <c r="DD37" s="878">
        <v>839402</v>
      </c>
      <c r="DE37" s="913"/>
      <c r="DF37" s="913"/>
      <c r="DG37" s="913"/>
      <c r="DH37" s="913"/>
      <c r="DI37" s="913"/>
      <c r="DJ37" s="913"/>
      <c r="DK37" s="965"/>
      <c r="DL37" s="878">
        <v>572913</v>
      </c>
      <c r="DM37" s="913"/>
      <c r="DN37" s="913"/>
      <c r="DO37" s="913"/>
      <c r="DP37" s="913"/>
      <c r="DQ37" s="913"/>
      <c r="DR37" s="913"/>
      <c r="DS37" s="913"/>
      <c r="DT37" s="913"/>
      <c r="DU37" s="913"/>
      <c r="DV37" s="965"/>
      <c r="DW37" s="875">
        <v>8.1</v>
      </c>
      <c r="DX37" s="971"/>
      <c r="DY37" s="971"/>
      <c r="DZ37" s="971"/>
      <c r="EA37" s="971"/>
      <c r="EB37" s="971"/>
      <c r="EC37" s="992"/>
    </row>
    <row r="38" customHeight="1" spans="2:133">
      <c r="B38" s="847" t="s">
        <v>237</v>
      </c>
      <c r="C38" s="837"/>
      <c r="D38" s="837"/>
      <c r="E38" s="837"/>
      <c r="F38" s="837"/>
      <c r="G38" s="837"/>
      <c r="H38" s="837"/>
      <c r="I38" s="837"/>
      <c r="J38" s="837"/>
      <c r="K38" s="837"/>
      <c r="L38" s="837"/>
      <c r="M38" s="837"/>
      <c r="N38" s="837"/>
      <c r="O38" s="837"/>
      <c r="P38" s="837"/>
      <c r="Q38" s="861"/>
      <c r="R38" s="862">
        <v>132616</v>
      </c>
      <c r="S38" s="863"/>
      <c r="T38" s="863"/>
      <c r="U38" s="863"/>
      <c r="V38" s="863"/>
      <c r="W38" s="863"/>
      <c r="X38" s="863"/>
      <c r="Y38" s="872"/>
      <c r="Z38" s="873">
        <v>0.8</v>
      </c>
      <c r="AA38" s="873"/>
      <c r="AB38" s="873"/>
      <c r="AC38" s="873"/>
      <c r="AD38" s="874" t="s">
        <v>46</v>
      </c>
      <c r="AE38" s="874"/>
      <c r="AF38" s="874"/>
      <c r="AG38" s="874"/>
      <c r="AH38" s="874"/>
      <c r="AI38" s="874"/>
      <c r="AJ38" s="874"/>
      <c r="AK38" s="874"/>
      <c r="AL38" s="875" t="s">
        <v>46</v>
      </c>
      <c r="AM38" s="876"/>
      <c r="AN38" s="876"/>
      <c r="AO38" s="888"/>
      <c r="AQ38" s="906" t="s">
        <v>238</v>
      </c>
      <c r="AR38" s="907"/>
      <c r="AS38" s="907"/>
      <c r="AT38" s="907"/>
      <c r="AU38" s="907"/>
      <c r="AV38" s="907"/>
      <c r="AW38" s="907"/>
      <c r="AX38" s="907"/>
      <c r="AY38" s="912"/>
      <c r="AZ38" s="862">
        <v>5884</v>
      </c>
      <c r="BA38" s="863"/>
      <c r="BB38" s="863"/>
      <c r="BC38" s="863"/>
      <c r="BD38" s="913"/>
      <c r="BE38" s="913"/>
      <c r="BF38" s="925"/>
      <c r="BG38" s="926" t="s">
        <v>239</v>
      </c>
      <c r="BH38" s="927"/>
      <c r="BI38" s="927"/>
      <c r="BJ38" s="927"/>
      <c r="BK38" s="927"/>
      <c r="BL38" s="927"/>
      <c r="BM38" s="927"/>
      <c r="BN38" s="927"/>
      <c r="BO38" s="927"/>
      <c r="BP38" s="927"/>
      <c r="BQ38" s="927"/>
      <c r="BR38" s="927"/>
      <c r="BS38" s="927"/>
      <c r="BT38" s="927"/>
      <c r="BU38" s="940"/>
      <c r="BV38" s="862">
        <v>5087</v>
      </c>
      <c r="BW38" s="863"/>
      <c r="BX38" s="863"/>
      <c r="BY38" s="863"/>
      <c r="BZ38" s="863"/>
      <c r="CA38" s="863"/>
      <c r="CB38" s="938"/>
      <c r="CD38" s="926" t="s">
        <v>240</v>
      </c>
      <c r="CE38" s="927"/>
      <c r="CF38" s="927"/>
      <c r="CG38" s="927"/>
      <c r="CH38" s="927"/>
      <c r="CI38" s="927"/>
      <c r="CJ38" s="927"/>
      <c r="CK38" s="927"/>
      <c r="CL38" s="927"/>
      <c r="CM38" s="927"/>
      <c r="CN38" s="927"/>
      <c r="CO38" s="927"/>
      <c r="CP38" s="927"/>
      <c r="CQ38" s="940"/>
      <c r="CR38" s="862">
        <v>1220794</v>
      </c>
      <c r="CS38" s="863"/>
      <c r="CT38" s="863"/>
      <c r="CU38" s="863"/>
      <c r="CV38" s="863"/>
      <c r="CW38" s="863"/>
      <c r="CX38" s="863"/>
      <c r="CY38" s="872"/>
      <c r="CZ38" s="875">
        <v>7.2</v>
      </c>
      <c r="DA38" s="971"/>
      <c r="DB38" s="971"/>
      <c r="DC38" s="972"/>
      <c r="DD38" s="878">
        <v>816098</v>
      </c>
      <c r="DE38" s="863"/>
      <c r="DF38" s="863"/>
      <c r="DG38" s="863"/>
      <c r="DH38" s="863"/>
      <c r="DI38" s="863"/>
      <c r="DJ38" s="863"/>
      <c r="DK38" s="872"/>
      <c r="DL38" s="878">
        <v>756514</v>
      </c>
      <c r="DM38" s="863"/>
      <c r="DN38" s="863"/>
      <c r="DO38" s="863"/>
      <c r="DP38" s="863"/>
      <c r="DQ38" s="863"/>
      <c r="DR38" s="863"/>
      <c r="DS38" s="863"/>
      <c r="DT38" s="863"/>
      <c r="DU38" s="863"/>
      <c r="DV38" s="872"/>
      <c r="DW38" s="875">
        <v>10.7</v>
      </c>
      <c r="DX38" s="971"/>
      <c r="DY38" s="971"/>
      <c r="DZ38" s="971"/>
      <c r="EA38" s="971"/>
      <c r="EB38" s="971"/>
      <c r="EC38" s="992"/>
    </row>
    <row r="39" customHeight="1" spans="2:133">
      <c r="B39" s="847" t="s">
        <v>241</v>
      </c>
      <c r="C39" s="837"/>
      <c r="D39" s="837"/>
      <c r="E39" s="837"/>
      <c r="F39" s="837"/>
      <c r="G39" s="837"/>
      <c r="H39" s="837"/>
      <c r="I39" s="837"/>
      <c r="J39" s="837"/>
      <c r="K39" s="837"/>
      <c r="L39" s="837"/>
      <c r="M39" s="837"/>
      <c r="N39" s="837"/>
      <c r="O39" s="837"/>
      <c r="P39" s="837"/>
      <c r="Q39" s="861"/>
      <c r="R39" s="862">
        <v>617991</v>
      </c>
      <c r="S39" s="863"/>
      <c r="T39" s="863"/>
      <c r="U39" s="863"/>
      <c r="V39" s="863"/>
      <c r="W39" s="863"/>
      <c r="X39" s="863"/>
      <c r="Y39" s="872"/>
      <c r="Z39" s="873">
        <v>3.5</v>
      </c>
      <c r="AA39" s="873"/>
      <c r="AB39" s="873"/>
      <c r="AC39" s="873"/>
      <c r="AD39" s="874" t="s">
        <v>46</v>
      </c>
      <c r="AE39" s="874"/>
      <c r="AF39" s="874"/>
      <c r="AG39" s="874"/>
      <c r="AH39" s="874"/>
      <c r="AI39" s="874"/>
      <c r="AJ39" s="874"/>
      <c r="AK39" s="874"/>
      <c r="AL39" s="875" t="s">
        <v>46</v>
      </c>
      <c r="AM39" s="876"/>
      <c r="AN39" s="876"/>
      <c r="AO39" s="888"/>
      <c r="AQ39" s="906" t="s">
        <v>242</v>
      </c>
      <c r="AR39" s="907"/>
      <c r="AS39" s="907"/>
      <c r="AT39" s="907"/>
      <c r="AU39" s="907"/>
      <c r="AV39" s="907"/>
      <c r="AW39" s="907"/>
      <c r="AX39" s="907"/>
      <c r="AY39" s="912"/>
      <c r="AZ39" s="862" t="s">
        <v>46</v>
      </c>
      <c r="BA39" s="863"/>
      <c r="BB39" s="863"/>
      <c r="BC39" s="863"/>
      <c r="BD39" s="913"/>
      <c r="BE39" s="913"/>
      <c r="BF39" s="925"/>
      <c r="BG39" s="926" t="s">
        <v>243</v>
      </c>
      <c r="BH39" s="927"/>
      <c r="BI39" s="927"/>
      <c r="BJ39" s="927"/>
      <c r="BK39" s="927"/>
      <c r="BL39" s="927"/>
      <c r="BM39" s="927"/>
      <c r="BN39" s="927"/>
      <c r="BO39" s="927"/>
      <c r="BP39" s="927"/>
      <c r="BQ39" s="927"/>
      <c r="BR39" s="927"/>
      <c r="BS39" s="927"/>
      <c r="BT39" s="927"/>
      <c r="BU39" s="940"/>
      <c r="BV39" s="862">
        <v>8623</v>
      </c>
      <c r="BW39" s="863"/>
      <c r="BX39" s="863"/>
      <c r="BY39" s="863"/>
      <c r="BZ39" s="863"/>
      <c r="CA39" s="863"/>
      <c r="CB39" s="938"/>
      <c r="CD39" s="926" t="s">
        <v>244</v>
      </c>
      <c r="CE39" s="927"/>
      <c r="CF39" s="927"/>
      <c r="CG39" s="927"/>
      <c r="CH39" s="927"/>
      <c r="CI39" s="927"/>
      <c r="CJ39" s="927"/>
      <c r="CK39" s="927"/>
      <c r="CL39" s="927"/>
      <c r="CM39" s="927"/>
      <c r="CN39" s="927"/>
      <c r="CO39" s="927"/>
      <c r="CP39" s="927"/>
      <c r="CQ39" s="940"/>
      <c r="CR39" s="862">
        <v>794574</v>
      </c>
      <c r="CS39" s="913"/>
      <c r="CT39" s="913"/>
      <c r="CU39" s="913"/>
      <c r="CV39" s="913"/>
      <c r="CW39" s="913"/>
      <c r="CX39" s="913"/>
      <c r="CY39" s="965"/>
      <c r="CZ39" s="875">
        <v>4.7</v>
      </c>
      <c r="DA39" s="971"/>
      <c r="DB39" s="971"/>
      <c r="DC39" s="972"/>
      <c r="DD39" s="878">
        <v>782701</v>
      </c>
      <c r="DE39" s="913"/>
      <c r="DF39" s="913"/>
      <c r="DG39" s="913"/>
      <c r="DH39" s="913"/>
      <c r="DI39" s="913"/>
      <c r="DJ39" s="913"/>
      <c r="DK39" s="965"/>
      <c r="DL39" s="878" t="s">
        <v>46</v>
      </c>
      <c r="DM39" s="913"/>
      <c r="DN39" s="913"/>
      <c r="DO39" s="913"/>
      <c r="DP39" s="913"/>
      <c r="DQ39" s="913"/>
      <c r="DR39" s="913"/>
      <c r="DS39" s="913"/>
      <c r="DT39" s="913"/>
      <c r="DU39" s="913"/>
      <c r="DV39" s="965"/>
      <c r="DW39" s="875" t="s">
        <v>46</v>
      </c>
      <c r="DX39" s="971"/>
      <c r="DY39" s="971"/>
      <c r="DZ39" s="971"/>
      <c r="EA39" s="971"/>
      <c r="EB39" s="971"/>
      <c r="EC39" s="992"/>
    </row>
    <row r="40" customHeight="1" spans="2:133">
      <c r="B40" s="847" t="s">
        <v>245</v>
      </c>
      <c r="C40" s="837"/>
      <c r="D40" s="837"/>
      <c r="E40" s="837"/>
      <c r="F40" s="837"/>
      <c r="G40" s="837"/>
      <c r="H40" s="837"/>
      <c r="I40" s="837"/>
      <c r="J40" s="837"/>
      <c r="K40" s="837"/>
      <c r="L40" s="837"/>
      <c r="M40" s="837"/>
      <c r="N40" s="837"/>
      <c r="O40" s="837"/>
      <c r="P40" s="837"/>
      <c r="Q40" s="861"/>
      <c r="R40" s="862">
        <v>33040</v>
      </c>
      <c r="S40" s="863"/>
      <c r="T40" s="863"/>
      <c r="U40" s="863"/>
      <c r="V40" s="863"/>
      <c r="W40" s="863"/>
      <c r="X40" s="863"/>
      <c r="Y40" s="872"/>
      <c r="Z40" s="873">
        <v>0.2</v>
      </c>
      <c r="AA40" s="873"/>
      <c r="AB40" s="873"/>
      <c r="AC40" s="873"/>
      <c r="AD40" s="874" t="s">
        <v>46</v>
      </c>
      <c r="AE40" s="874"/>
      <c r="AF40" s="874"/>
      <c r="AG40" s="874"/>
      <c r="AH40" s="874"/>
      <c r="AI40" s="874"/>
      <c r="AJ40" s="874"/>
      <c r="AK40" s="874"/>
      <c r="AL40" s="875" t="s">
        <v>46</v>
      </c>
      <c r="AM40" s="876"/>
      <c r="AN40" s="876"/>
      <c r="AO40" s="888"/>
      <c r="AQ40" s="906" t="s">
        <v>246</v>
      </c>
      <c r="AR40" s="907"/>
      <c r="AS40" s="907"/>
      <c r="AT40" s="907"/>
      <c r="AU40" s="907"/>
      <c r="AV40" s="907"/>
      <c r="AW40" s="907"/>
      <c r="AX40" s="907"/>
      <c r="AY40" s="912"/>
      <c r="AZ40" s="862" t="s">
        <v>46</v>
      </c>
      <c r="BA40" s="863"/>
      <c r="BB40" s="863"/>
      <c r="BC40" s="863"/>
      <c r="BD40" s="913"/>
      <c r="BE40" s="913"/>
      <c r="BF40" s="925"/>
      <c r="BG40" s="928" t="s">
        <v>247</v>
      </c>
      <c r="BH40" s="929"/>
      <c r="BI40" s="929"/>
      <c r="BJ40" s="929"/>
      <c r="BK40" s="929"/>
      <c r="BL40" s="929"/>
      <c r="BM40" s="927" t="s">
        <v>248</v>
      </c>
      <c r="BN40" s="927"/>
      <c r="BO40" s="927"/>
      <c r="BP40" s="927"/>
      <c r="BQ40" s="927"/>
      <c r="BR40" s="927"/>
      <c r="BS40" s="927"/>
      <c r="BT40" s="927"/>
      <c r="BU40" s="940"/>
      <c r="BV40" s="862">
        <v>80</v>
      </c>
      <c r="BW40" s="863"/>
      <c r="BX40" s="863"/>
      <c r="BY40" s="863"/>
      <c r="BZ40" s="863"/>
      <c r="CA40" s="863"/>
      <c r="CB40" s="938"/>
      <c r="CD40" s="926" t="s">
        <v>249</v>
      </c>
      <c r="CE40" s="927"/>
      <c r="CF40" s="927"/>
      <c r="CG40" s="927"/>
      <c r="CH40" s="927"/>
      <c r="CI40" s="927"/>
      <c r="CJ40" s="927"/>
      <c r="CK40" s="927"/>
      <c r="CL40" s="927"/>
      <c r="CM40" s="927"/>
      <c r="CN40" s="927"/>
      <c r="CO40" s="927"/>
      <c r="CP40" s="927"/>
      <c r="CQ40" s="940"/>
      <c r="CR40" s="862">
        <v>73750</v>
      </c>
      <c r="CS40" s="863"/>
      <c r="CT40" s="863"/>
      <c r="CU40" s="863"/>
      <c r="CV40" s="863"/>
      <c r="CW40" s="863"/>
      <c r="CX40" s="863"/>
      <c r="CY40" s="872"/>
      <c r="CZ40" s="875">
        <v>0.4</v>
      </c>
      <c r="DA40" s="971"/>
      <c r="DB40" s="971"/>
      <c r="DC40" s="972"/>
      <c r="DD40" s="878">
        <v>65386</v>
      </c>
      <c r="DE40" s="863"/>
      <c r="DF40" s="863"/>
      <c r="DG40" s="863"/>
      <c r="DH40" s="863"/>
      <c r="DI40" s="863"/>
      <c r="DJ40" s="863"/>
      <c r="DK40" s="872"/>
      <c r="DL40" s="878">
        <v>65386</v>
      </c>
      <c r="DM40" s="863"/>
      <c r="DN40" s="863"/>
      <c r="DO40" s="863"/>
      <c r="DP40" s="863"/>
      <c r="DQ40" s="863"/>
      <c r="DR40" s="863"/>
      <c r="DS40" s="863"/>
      <c r="DT40" s="863"/>
      <c r="DU40" s="863"/>
      <c r="DV40" s="872"/>
      <c r="DW40" s="875">
        <v>0.9</v>
      </c>
      <c r="DX40" s="971"/>
      <c r="DY40" s="971"/>
      <c r="DZ40" s="971"/>
      <c r="EA40" s="971"/>
      <c r="EB40" s="971"/>
      <c r="EC40" s="992"/>
    </row>
    <row r="41" customHeight="1" spans="2:133">
      <c r="B41" s="847" t="s">
        <v>250</v>
      </c>
      <c r="C41" s="837"/>
      <c r="D41" s="837"/>
      <c r="E41" s="837"/>
      <c r="F41" s="837"/>
      <c r="G41" s="837"/>
      <c r="H41" s="837"/>
      <c r="I41" s="837"/>
      <c r="J41" s="837"/>
      <c r="K41" s="837"/>
      <c r="L41" s="837"/>
      <c r="M41" s="837"/>
      <c r="N41" s="837"/>
      <c r="O41" s="837"/>
      <c r="P41" s="837"/>
      <c r="Q41" s="861"/>
      <c r="R41" s="862" t="s">
        <v>46</v>
      </c>
      <c r="S41" s="863"/>
      <c r="T41" s="863"/>
      <c r="U41" s="863"/>
      <c r="V41" s="863"/>
      <c r="W41" s="863"/>
      <c r="X41" s="863"/>
      <c r="Y41" s="872"/>
      <c r="Z41" s="873" t="s">
        <v>46</v>
      </c>
      <c r="AA41" s="873"/>
      <c r="AB41" s="873"/>
      <c r="AC41" s="873"/>
      <c r="AD41" s="874" t="s">
        <v>46</v>
      </c>
      <c r="AE41" s="874"/>
      <c r="AF41" s="874"/>
      <c r="AG41" s="874"/>
      <c r="AH41" s="874"/>
      <c r="AI41" s="874"/>
      <c r="AJ41" s="874"/>
      <c r="AK41" s="874"/>
      <c r="AL41" s="875" t="s">
        <v>46</v>
      </c>
      <c r="AM41" s="876"/>
      <c r="AN41" s="876"/>
      <c r="AO41" s="888"/>
      <c r="AQ41" s="906" t="s">
        <v>251</v>
      </c>
      <c r="AR41" s="907"/>
      <c r="AS41" s="907"/>
      <c r="AT41" s="907"/>
      <c r="AU41" s="907"/>
      <c r="AV41" s="907"/>
      <c r="AW41" s="907"/>
      <c r="AX41" s="907"/>
      <c r="AY41" s="912"/>
      <c r="AZ41" s="862">
        <v>558843</v>
      </c>
      <c r="BA41" s="863"/>
      <c r="BB41" s="863"/>
      <c r="BC41" s="863"/>
      <c r="BD41" s="913"/>
      <c r="BE41" s="913"/>
      <c r="BF41" s="925"/>
      <c r="BG41" s="928"/>
      <c r="BH41" s="929"/>
      <c r="BI41" s="929"/>
      <c r="BJ41" s="929"/>
      <c r="BK41" s="929"/>
      <c r="BL41" s="929"/>
      <c r="BM41" s="927" t="s">
        <v>214</v>
      </c>
      <c r="BN41" s="927"/>
      <c r="BO41" s="927"/>
      <c r="BP41" s="927"/>
      <c r="BQ41" s="927"/>
      <c r="BR41" s="927"/>
      <c r="BS41" s="927"/>
      <c r="BT41" s="927"/>
      <c r="BU41" s="940"/>
      <c r="BV41" s="862">
        <v>1</v>
      </c>
      <c r="BW41" s="863"/>
      <c r="BX41" s="863"/>
      <c r="BY41" s="863"/>
      <c r="BZ41" s="863"/>
      <c r="CA41" s="863"/>
      <c r="CB41" s="938"/>
      <c r="CD41" s="926" t="s">
        <v>252</v>
      </c>
      <c r="CE41" s="927"/>
      <c r="CF41" s="927"/>
      <c r="CG41" s="927"/>
      <c r="CH41" s="927"/>
      <c r="CI41" s="927"/>
      <c r="CJ41" s="927"/>
      <c r="CK41" s="927"/>
      <c r="CL41" s="927"/>
      <c r="CM41" s="927"/>
      <c r="CN41" s="927"/>
      <c r="CO41" s="927"/>
      <c r="CP41" s="927"/>
      <c r="CQ41" s="940"/>
      <c r="CR41" s="862" t="s">
        <v>46</v>
      </c>
      <c r="CS41" s="913"/>
      <c r="CT41" s="913"/>
      <c r="CU41" s="913"/>
      <c r="CV41" s="913"/>
      <c r="CW41" s="913"/>
      <c r="CX41" s="913"/>
      <c r="CY41" s="965"/>
      <c r="CZ41" s="875" t="s">
        <v>46</v>
      </c>
      <c r="DA41" s="971"/>
      <c r="DB41" s="971"/>
      <c r="DC41" s="972"/>
      <c r="DD41" s="878" t="s">
        <v>46</v>
      </c>
      <c r="DE41" s="913"/>
      <c r="DF41" s="913"/>
      <c r="DG41" s="913"/>
      <c r="DH41" s="913"/>
      <c r="DI41" s="913"/>
      <c r="DJ41" s="913"/>
      <c r="DK41" s="965"/>
      <c r="DL41" s="980"/>
      <c r="DM41" s="981"/>
      <c r="DN41" s="981"/>
      <c r="DO41" s="981"/>
      <c r="DP41" s="981"/>
      <c r="DQ41" s="981"/>
      <c r="DR41" s="981"/>
      <c r="DS41" s="981"/>
      <c r="DT41" s="981"/>
      <c r="DU41" s="981"/>
      <c r="DV41" s="985"/>
      <c r="DW41" s="986"/>
      <c r="DX41" s="987"/>
      <c r="DY41" s="987"/>
      <c r="DZ41" s="987"/>
      <c r="EA41" s="987"/>
      <c r="EB41" s="987"/>
      <c r="EC41" s="993"/>
    </row>
    <row r="42" customHeight="1" spans="2:133">
      <c r="B42" s="847" t="s">
        <v>253</v>
      </c>
      <c r="C42" s="837"/>
      <c r="D42" s="837"/>
      <c r="E42" s="837"/>
      <c r="F42" s="837"/>
      <c r="G42" s="837"/>
      <c r="H42" s="837"/>
      <c r="I42" s="837"/>
      <c r="J42" s="837"/>
      <c r="K42" s="837"/>
      <c r="L42" s="837"/>
      <c r="M42" s="837"/>
      <c r="N42" s="837"/>
      <c r="O42" s="837"/>
      <c r="P42" s="837"/>
      <c r="Q42" s="861"/>
      <c r="R42" s="862">
        <v>354469</v>
      </c>
      <c r="S42" s="863"/>
      <c r="T42" s="863"/>
      <c r="U42" s="863"/>
      <c r="V42" s="863"/>
      <c r="W42" s="863"/>
      <c r="X42" s="863"/>
      <c r="Y42" s="872"/>
      <c r="Z42" s="873">
        <v>2</v>
      </c>
      <c r="AA42" s="873"/>
      <c r="AB42" s="873"/>
      <c r="AC42" s="873"/>
      <c r="AD42" s="874" t="s">
        <v>46</v>
      </c>
      <c r="AE42" s="874"/>
      <c r="AF42" s="874"/>
      <c r="AG42" s="874"/>
      <c r="AH42" s="874"/>
      <c r="AI42" s="874"/>
      <c r="AJ42" s="874"/>
      <c r="AK42" s="874"/>
      <c r="AL42" s="875" t="s">
        <v>46</v>
      </c>
      <c r="AM42" s="876"/>
      <c r="AN42" s="876"/>
      <c r="AO42" s="888"/>
      <c r="AQ42" s="908" t="s">
        <v>254</v>
      </c>
      <c r="AR42" s="909"/>
      <c r="AS42" s="909"/>
      <c r="AT42" s="909"/>
      <c r="AU42" s="909"/>
      <c r="AV42" s="909"/>
      <c r="AW42" s="909"/>
      <c r="AX42" s="909"/>
      <c r="AY42" s="914"/>
      <c r="AZ42" s="866">
        <v>656067</v>
      </c>
      <c r="BA42" s="867"/>
      <c r="BB42" s="867"/>
      <c r="BC42" s="867"/>
      <c r="BD42" s="915"/>
      <c r="BE42" s="915"/>
      <c r="BF42" s="930"/>
      <c r="BG42" s="931"/>
      <c r="BH42" s="932"/>
      <c r="BI42" s="932"/>
      <c r="BJ42" s="932"/>
      <c r="BK42" s="932"/>
      <c r="BL42" s="932"/>
      <c r="BM42" s="936" t="s">
        <v>255</v>
      </c>
      <c r="BN42" s="936"/>
      <c r="BO42" s="936"/>
      <c r="BP42" s="936"/>
      <c r="BQ42" s="936"/>
      <c r="BR42" s="936"/>
      <c r="BS42" s="936"/>
      <c r="BT42" s="936"/>
      <c r="BU42" s="941"/>
      <c r="BV42" s="866">
        <v>305</v>
      </c>
      <c r="BW42" s="867"/>
      <c r="BX42" s="867"/>
      <c r="BY42" s="867"/>
      <c r="BZ42" s="867"/>
      <c r="CA42" s="867"/>
      <c r="CB42" s="942"/>
      <c r="CD42" s="847" t="s">
        <v>256</v>
      </c>
      <c r="CE42" s="837"/>
      <c r="CF42" s="837"/>
      <c r="CG42" s="837"/>
      <c r="CH42" s="837"/>
      <c r="CI42" s="837"/>
      <c r="CJ42" s="837"/>
      <c r="CK42" s="837"/>
      <c r="CL42" s="837"/>
      <c r="CM42" s="837"/>
      <c r="CN42" s="837"/>
      <c r="CO42" s="837"/>
      <c r="CP42" s="837"/>
      <c r="CQ42" s="861"/>
      <c r="CR42" s="862">
        <v>1655927</v>
      </c>
      <c r="CS42" s="863"/>
      <c r="CT42" s="863"/>
      <c r="CU42" s="863"/>
      <c r="CV42" s="863"/>
      <c r="CW42" s="863"/>
      <c r="CX42" s="863"/>
      <c r="CY42" s="872"/>
      <c r="CZ42" s="875">
        <v>9.7</v>
      </c>
      <c r="DA42" s="876"/>
      <c r="DB42" s="876"/>
      <c r="DC42" s="877"/>
      <c r="DD42" s="878">
        <v>343888</v>
      </c>
      <c r="DE42" s="863"/>
      <c r="DF42" s="863"/>
      <c r="DG42" s="863"/>
      <c r="DH42" s="863"/>
      <c r="DI42" s="863"/>
      <c r="DJ42" s="863"/>
      <c r="DK42" s="872"/>
      <c r="DL42" s="980"/>
      <c r="DM42" s="981"/>
      <c r="DN42" s="981"/>
      <c r="DO42" s="981"/>
      <c r="DP42" s="981"/>
      <c r="DQ42" s="981"/>
      <c r="DR42" s="981"/>
      <c r="DS42" s="981"/>
      <c r="DT42" s="981"/>
      <c r="DU42" s="981"/>
      <c r="DV42" s="985"/>
      <c r="DW42" s="986"/>
      <c r="DX42" s="987"/>
      <c r="DY42" s="987"/>
      <c r="DZ42" s="987"/>
      <c r="EA42" s="987"/>
      <c r="EB42" s="987"/>
      <c r="EC42" s="993"/>
    </row>
    <row r="43" customHeight="1" spans="2:133">
      <c r="B43" s="850" t="s">
        <v>257</v>
      </c>
      <c r="C43" s="851"/>
      <c r="D43" s="851"/>
      <c r="E43" s="851"/>
      <c r="F43" s="851"/>
      <c r="G43" s="851"/>
      <c r="H43" s="851"/>
      <c r="I43" s="851"/>
      <c r="J43" s="851"/>
      <c r="K43" s="851"/>
      <c r="L43" s="851"/>
      <c r="M43" s="851"/>
      <c r="N43" s="851"/>
      <c r="O43" s="851"/>
      <c r="P43" s="851"/>
      <c r="Q43" s="865"/>
      <c r="R43" s="866">
        <v>17469223</v>
      </c>
      <c r="S43" s="867"/>
      <c r="T43" s="867"/>
      <c r="U43" s="867"/>
      <c r="V43" s="867"/>
      <c r="W43" s="867"/>
      <c r="X43" s="867"/>
      <c r="Y43" s="879"/>
      <c r="Z43" s="880">
        <v>100</v>
      </c>
      <c r="AA43" s="880"/>
      <c r="AB43" s="880"/>
      <c r="AC43" s="880"/>
      <c r="AD43" s="881">
        <v>6694267</v>
      </c>
      <c r="AE43" s="881"/>
      <c r="AF43" s="881"/>
      <c r="AG43" s="881"/>
      <c r="AH43" s="881"/>
      <c r="AI43" s="881"/>
      <c r="AJ43" s="881"/>
      <c r="AK43" s="881"/>
      <c r="AL43" s="884">
        <v>100</v>
      </c>
      <c r="AM43" s="885"/>
      <c r="AN43" s="885"/>
      <c r="AO43" s="910"/>
      <c r="BV43" s="943"/>
      <c r="BW43" s="943"/>
      <c r="BX43" s="943"/>
      <c r="BY43" s="943"/>
      <c r="BZ43" s="943"/>
      <c r="CA43" s="943"/>
      <c r="CB43" s="943"/>
      <c r="CD43" s="847" t="s">
        <v>258</v>
      </c>
      <c r="CE43" s="837"/>
      <c r="CF43" s="837"/>
      <c r="CG43" s="837"/>
      <c r="CH43" s="837"/>
      <c r="CI43" s="837"/>
      <c r="CJ43" s="837"/>
      <c r="CK43" s="837"/>
      <c r="CL43" s="837"/>
      <c r="CM43" s="837"/>
      <c r="CN43" s="837"/>
      <c r="CO43" s="837"/>
      <c r="CP43" s="837"/>
      <c r="CQ43" s="861"/>
      <c r="CR43" s="862">
        <v>211547</v>
      </c>
      <c r="CS43" s="913"/>
      <c r="CT43" s="913"/>
      <c r="CU43" s="913"/>
      <c r="CV43" s="913"/>
      <c r="CW43" s="913"/>
      <c r="CX43" s="913"/>
      <c r="CY43" s="965"/>
      <c r="CZ43" s="875">
        <v>1.2</v>
      </c>
      <c r="DA43" s="971"/>
      <c r="DB43" s="971"/>
      <c r="DC43" s="972"/>
      <c r="DD43" s="878">
        <v>209407</v>
      </c>
      <c r="DE43" s="913"/>
      <c r="DF43" s="913"/>
      <c r="DG43" s="913"/>
      <c r="DH43" s="913"/>
      <c r="DI43" s="913"/>
      <c r="DJ43" s="913"/>
      <c r="DK43" s="965"/>
      <c r="DL43" s="980"/>
      <c r="DM43" s="981"/>
      <c r="DN43" s="981"/>
      <c r="DO43" s="981"/>
      <c r="DP43" s="981"/>
      <c r="DQ43" s="981"/>
      <c r="DR43" s="981"/>
      <c r="DS43" s="981"/>
      <c r="DT43" s="981"/>
      <c r="DU43" s="981"/>
      <c r="DV43" s="985"/>
      <c r="DW43" s="986"/>
      <c r="DX43" s="987"/>
      <c r="DY43" s="987"/>
      <c r="DZ43" s="987"/>
      <c r="EA43" s="987"/>
      <c r="EB43" s="987"/>
      <c r="EC43" s="993"/>
    </row>
    <row r="44" customHeight="1" spans="2:133">
      <c r="B44" s="852"/>
      <c r="C44" s="852"/>
      <c r="D44" s="852"/>
      <c r="E44" s="852"/>
      <c r="F44" s="852"/>
      <c r="G44" s="852"/>
      <c r="H44" s="852"/>
      <c r="I44" s="852"/>
      <c r="J44" s="852"/>
      <c r="K44" s="852"/>
      <c r="L44" s="852"/>
      <c r="M44" s="852"/>
      <c r="N44" s="852"/>
      <c r="O44" s="852"/>
      <c r="P44" s="852"/>
      <c r="Q44" s="852"/>
      <c r="R44" s="852"/>
      <c r="S44" s="852"/>
      <c r="T44" s="852"/>
      <c r="U44" s="852"/>
      <c r="V44" s="852"/>
      <c r="W44" s="852"/>
      <c r="X44" s="852"/>
      <c r="Y44" s="852"/>
      <c r="Z44" s="852"/>
      <c r="AA44" s="852"/>
      <c r="AB44" s="852"/>
      <c r="AC44" s="852"/>
      <c r="AD44" s="852"/>
      <c r="AE44" s="852"/>
      <c r="AF44" s="852"/>
      <c r="AG44" s="852"/>
      <c r="AH44" s="852"/>
      <c r="AI44" s="852"/>
      <c r="AJ44" s="852"/>
      <c r="AK44" s="852"/>
      <c r="AL44" s="852"/>
      <c r="AM44" s="852"/>
      <c r="AN44" s="852"/>
      <c r="AO44" s="852"/>
      <c r="CD44" s="954" t="s">
        <v>209</v>
      </c>
      <c r="CE44" s="955"/>
      <c r="CF44" s="847" t="s">
        <v>259</v>
      </c>
      <c r="CG44" s="837"/>
      <c r="CH44" s="837"/>
      <c r="CI44" s="837"/>
      <c r="CJ44" s="837"/>
      <c r="CK44" s="837"/>
      <c r="CL44" s="837"/>
      <c r="CM44" s="837"/>
      <c r="CN44" s="837"/>
      <c r="CO44" s="837"/>
      <c r="CP44" s="837"/>
      <c r="CQ44" s="861"/>
      <c r="CR44" s="862">
        <v>1654007</v>
      </c>
      <c r="CS44" s="863"/>
      <c r="CT44" s="863"/>
      <c r="CU44" s="863"/>
      <c r="CV44" s="863"/>
      <c r="CW44" s="863"/>
      <c r="CX44" s="863"/>
      <c r="CY44" s="872"/>
      <c r="CZ44" s="875">
        <v>9.7</v>
      </c>
      <c r="DA44" s="876"/>
      <c r="DB44" s="876"/>
      <c r="DC44" s="877"/>
      <c r="DD44" s="878">
        <v>341968</v>
      </c>
      <c r="DE44" s="863"/>
      <c r="DF44" s="863"/>
      <c r="DG44" s="863"/>
      <c r="DH44" s="863"/>
      <c r="DI44" s="863"/>
      <c r="DJ44" s="863"/>
      <c r="DK44" s="872"/>
      <c r="DL44" s="980"/>
      <c r="DM44" s="981"/>
      <c r="DN44" s="981"/>
      <c r="DO44" s="981"/>
      <c r="DP44" s="981"/>
      <c r="DQ44" s="981"/>
      <c r="DR44" s="981"/>
      <c r="DS44" s="981"/>
      <c r="DT44" s="981"/>
      <c r="DU44" s="981"/>
      <c r="DV44" s="985"/>
      <c r="DW44" s="986"/>
      <c r="DX44" s="987"/>
      <c r="DY44" s="987"/>
      <c r="DZ44" s="987"/>
      <c r="EA44" s="987"/>
      <c r="EB44" s="987"/>
      <c r="EC44" s="993"/>
    </row>
    <row r="45" customHeight="1" spans="2:133">
      <c r="B45" s="853" t="s">
        <v>260</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853"/>
      <c r="AM45" s="853"/>
      <c r="AN45" s="853"/>
      <c r="AO45" s="853"/>
      <c r="CD45" s="956"/>
      <c r="CE45" s="957"/>
      <c r="CF45" s="847" t="s">
        <v>261</v>
      </c>
      <c r="CG45" s="837"/>
      <c r="CH45" s="837"/>
      <c r="CI45" s="837"/>
      <c r="CJ45" s="837"/>
      <c r="CK45" s="837"/>
      <c r="CL45" s="837"/>
      <c r="CM45" s="837"/>
      <c r="CN45" s="837"/>
      <c r="CO45" s="837"/>
      <c r="CP45" s="837"/>
      <c r="CQ45" s="861"/>
      <c r="CR45" s="862">
        <v>1261923</v>
      </c>
      <c r="CS45" s="913"/>
      <c r="CT45" s="913"/>
      <c r="CU45" s="913"/>
      <c r="CV45" s="913"/>
      <c r="CW45" s="913"/>
      <c r="CX45" s="913"/>
      <c r="CY45" s="965"/>
      <c r="CZ45" s="875">
        <v>7.4</v>
      </c>
      <c r="DA45" s="971"/>
      <c r="DB45" s="971"/>
      <c r="DC45" s="972"/>
      <c r="DD45" s="878">
        <v>194313</v>
      </c>
      <c r="DE45" s="913"/>
      <c r="DF45" s="913"/>
      <c r="DG45" s="913"/>
      <c r="DH45" s="913"/>
      <c r="DI45" s="913"/>
      <c r="DJ45" s="913"/>
      <c r="DK45" s="965"/>
      <c r="DL45" s="980"/>
      <c r="DM45" s="981"/>
      <c r="DN45" s="981"/>
      <c r="DO45" s="981"/>
      <c r="DP45" s="981"/>
      <c r="DQ45" s="981"/>
      <c r="DR45" s="981"/>
      <c r="DS45" s="981"/>
      <c r="DT45" s="981"/>
      <c r="DU45" s="981"/>
      <c r="DV45" s="985"/>
      <c r="DW45" s="986"/>
      <c r="DX45" s="987"/>
      <c r="DY45" s="987"/>
      <c r="DZ45" s="987"/>
      <c r="EA45" s="987"/>
      <c r="EB45" s="987"/>
      <c r="EC45" s="993"/>
    </row>
    <row r="46" customHeight="1" spans="2:133">
      <c r="B46" s="854" t="s">
        <v>262</v>
      </c>
      <c r="C46" s="853"/>
      <c r="D46" s="853"/>
      <c r="E46" s="853"/>
      <c r="F46" s="853"/>
      <c r="G46" s="853"/>
      <c r="H46" s="853"/>
      <c r="I46" s="853"/>
      <c r="J46" s="853"/>
      <c r="K46" s="853"/>
      <c r="L46" s="853"/>
      <c r="M46" s="853"/>
      <c r="N46" s="853"/>
      <c r="O46" s="853"/>
      <c r="P46" s="853"/>
      <c r="Q46" s="853"/>
      <c r="R46" s="853"/>
      <c r="S46" s="853"/>
      <c r="T46" s="853"/>
      <c r="U46" s="853"/>
      <c r="V46" s="853"/>
      <c r="W46" s="853"/>
      <c r="X46" s="853"/>
      <c r="Y46" s="853"/>
      <c r="Z46" s="853"/>
      <c r="AA46" s="853"/>
      <c r="AB46" s="853"/>
      <c r="AC46" s="853"/>
      <c r="AD46" s="853"/>
      <c r="AE46" s="853"/>
      <c r="AF46" s="853"/>
      <c r="AG46" s="853"/>
      <c r="AH46" s="853"/>
      <c r="AI46" s="853"/>
      <c r="AJ46" s="853"/>
      <c r="AK46" s="853"/>
      <c r="AL46" s="853"/>
      <c r="AM46" s="853"/>
      <c r="AN46" s="853"/>
      <c r="AO46" s="853"/>
      <c r="CD46" s="956"/>
      <c r="CE46" s="957"/>
      <c r="CF46" s="847" t="s">
        <v>263</v>
      </c>
      <c r="CG46" s="837"/>
      <c r="CH46" s="837"/>
      <c r="CI46" s="837"/>
      <c r="CJ46" s="837"/>
      <c r="CK46" s="837"/>
      <c r="CL46" s="837"/>
      <c r="CM46" s="837"/>
      <c r="CN46" s="837"/>
      <c r="CO46" s="837"/>
      <c r="CP46" s="837"/>
      <c r="CQ46" s="861"/>
      <c r="CR46" s="862">
        <v>392084</v>
      </c>
      <c r="CS46" s="863"/>
      <c r="CT46" s="863"/>
      <c r="CU46" s="863"/>
      <c r="CV46" s="863"/>
      <c r="CW46" s="863"/>
      <c r="CX46" s="863"/>
      <c r="CY46" s="872"/>
      <c r="CZ46" s="875">
        <v>2.3</v>
      </c>
      <c r="DA46" s="876"/>
      <c r="DB46" s="876"/>
      <c r="DC46" s="877"/>
      <c r="DD46" s="878">
        <v>147655</v>
      </c>
      <c r="DE46" s="863"/>
      <c r="DF46" s="863"/>
      <c r="DG46" s="863"/>
      <c r="DH46" s="863"/>
      <c r="DI46" s="863"/>
      <c r="DJ46" s="863"/>
      <c r="DK46" s="872"/>
      <c r="DL46" s="980"/>
      <c r="DM46" s="981"/>
      <c r="DN46" s="981"/>
      <c r="DO46" s="981"/>
      <c r="DP46" s="981"/>
      <c r="DQ46" s="981"/>
      <c r="DR46" s="981"/>
      <c r="DS46" s="981"/>
      <c r="DT46" s="981"/>
      <c r="DU46" s="981"/>
      <c r="DV46" s="985"/>
      <c r="DW46" s="986"/>
      <c r="DX46" s="987"/>
      <c r="DY46" s="987"/>
      <c r="DZ46" s="987"/>
      <c r="EA46" s="987"/>
      <c r="EB46" s="987"/>
      <c r="EC46" s="993"/>
    </row>
    <row r="47" customHeight="1" spans="2:133">
      <c r="B47" s="855" t="s">
        <v>264</v>
      </c>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c r="AL47" s="852"/>
      <c r="AM47" s="852"/>
      <c r="AN47" s="852"/>
      <c r="AO47" s="852"/>
      <c r="CD47" s="956"/>
      <c r="CE47" s="957"/>
      <c r="CF47" s="847" t="s">
        <v>265</v>
      </c>
      <c r="CG47" s="837"/>
      <c r="CH47" s="837"/>
      <c r="CI47" s="837"/>
      <c r="CJ47" s="837"/>
      <c r="CK47" s="837"/>
      <c r="CL47" s="837"/>
      <c r="CM47" s="837"/>
      <c r="CN47" s="837"/>
      <c r="CO47" s="837"/>
      <c r="CP47" s="837"/>
      <c r="CQ47" s="861"/>
      <c r="CR47" s="862">
        <v>1920</v>
      </c>
      <c r="CS47" s="913"/>
      <c r="CT47" s="913"/>
      <c r="CU47" s="913"/>
      <c r="CV47" s="913"/>
      <c r="CW47" s="913"/>
      <c r="CX47" s="913"/>
      <c r="CY47" s="965"/>
      <c r="CZ47" s="875">
        <v>0</v>
      </c>
      <c r="DA47" s="971"/>
      <c r="DB47" s="971"/>
      <c r="DC47" s="972"/>
      <c r="DD47" s="878">
        <v>1920</v>
      </c>
      <c r="DE47" s="913"/>
      <c r="DF47" s="913"/>
      <c r="DG47" s="913"/>
      <c r="DH47" s="913"/>
      <c r="DI47" s="913"/>
      <c r="DJ47" s="913"/>
      <c r="DK47" s="965"/>
      <c r="DL47" s="980"/>
      <c r="DM47" s="981"/>
      <c r="DN47" s="981"/>
      <c r="DO47" s="981"/>
      <c r="DP47" s="981"/>
      <c r="DQ47" s="981"/>
      <c r="DR47" s="981"/>
      <c r="DS47" s="981"/>
      <c r="DT47" s="981"/>
      <c r="DU47" s="981"/>
      <c r="DV47" s="985"/>
      <c r="DW47" s="986"/>
      <c r="DX47" s="987"/>
      <c r="DY47" s="987"/>
      <c r="DZ47" s="987"/>
      <c r="EA47" s="987"/>
      <c r="EB47" s="987"/>
      <c r="EC47" s="993"/>
    </row>
    <row r="48" spans="2:133">
      <c r="B48" s="854"/>
      <c r="C48" s="853"/>
      <c r="D48" s="853"/>
      <c r="E48" s="853"/>
      <c r="F48" s="853"/>
      <c r="G48" s="853"/>
      <c r="H48" s="853"/>
      <c r="I48" s="853"/>
      <c r="J48" s="853"/>
      <c r="K48" s="853"/>
      <c r="L48" s="853"/>
      <c r="M48" s="853"/>
      <c r="N48" s="853"/>
      <c r="O48" s="853"/>
      <c r="P48" s="853"/>
      <c r="Q48" s="853"/>
      <c r="R48" s="853"/>
      <c r="S48" s="853"/>
      <c r="T48" s="853"/>
      <c r="U48" s="853"/>
      <c r="V48" s="853"/>
      <c r="W48" s="853"/>
      <c r="X48" s="853"/>
      <c r="Y48" s="853"/>
      <c r="Z48" s="853"/>
      <c r="AA48" s="853"/>
      <c r="AB48" s="853"/>
      <c r="AC48" s="853"/>
      <c r="AD48" s="853"/>
      <c r="AE48" s="853"/>
      <c r="AF48" s="853"/>
      <c r="AG48" s="853"/>
      <c r="AH48" s="853"/>
      <c r="AI48" s="853"/>
      <c r="AJ48" s="853"/>
      <c r="AK48" s="853"/>
      <c r="AL48" s="853"/>
      <c r="AM48" s="853"/>
      <c r="AN48" s="853"/>
      <c r="AO48" s="853"/>
      <c r="CD48" s="958"/>
      <c r="CE48" s="959"/>
      <c r="CF48" s="847" t="s">
        <v>266</v>
      </c>
      <c r="CG48" s="837"/>
      <c r="CH48" s="837"/>
      <c r="CI48" s="837"/>
      <c r="CJ48" s="837"/>
      <c r="CK48" s="837"/>
      <c r="CL48" s="837"/>
      <c r="CM48" s="837"/>
      <c r="CN48" s="837"/>
      <c r="CO48" s="837"/>
      <c r="CP48" s="837"/>
      <c r="CQ48" s="861"/>
      <c r="CR48" s="862" t="s">
        <v>46</v>
      </c>
      <c r="CS48" s="863"/>
      <c r="CT48" s="863"/>
      <c r="CU48" s="863"/>
      <c r="CV48" s="863"/>
      <c r="CW48" s="863"/>
      <c r="CX48" s="863"/>
      <c r="CY48" s="872"/>
      <c r="CZ48" s="875" t="s">
        <v>46</v>
      </c>
      <c r="DA48" s="876"/>
      <c r="DB48" s="876"/>
      <c r="DC48" s="877"/>
      <c r="DD48" s="878" t="s">
        <v>46</v>
      </c>
      <c r="DE48" s="863"/>
      <c r="DF48" s="863"/>
      <c r="DG48" s="863"/>
      <c r="DH48" s="863"/>
      <c r="DI48" s="863"/>
      <c r="DJ48" s="863"/>
      <c r="DK48" s="872"/>
      <c r="DL48" s="980"/>
      <c r="DM48" s="981"/>
      <c r="DN48" s="981"/>
      <c r="DO48" s="981"/>
      <c r="DP48" s="981"/>
      <c r="DQ48" s="981"/>
      <c r="DR48" s="981"/>
      <c r="DS48" s="981"/>
      <c r="DT48" s="981"/>
      <c r="DU48" s="981"/>
      <c r="DV48" s="985"/>
      <c r="DW48" s="986"/>
      <c r="DX48" s="987"/>
      <c r="DY48" s="987"/>
      <c r="DZ48" s="987"/>
      <c r="EA48" s="987"/>
      <c r="EB48" s="987"/>
      <c r="EC48" s="993"/>
    </row>
    <row r="49" customHeight="1" spans="2:133">
      <c r="B49" s="855"/>
      <c r="C49" s="852"/>
      <c r="D49" s="852"/>
      <c r="E49" s="852"/>
      <c r="F49" s="852"/>
      <c r="G49" s="852"/>
      <c r="H49" s="852"/>
      <c r="I49" s="852"/>
      <c r="J49" s="852"/>
      <c r="K49" s="852"/>
      <c r="L49" s="852"/>
      <c r="M49" s="852"/>
      <c r="N49" s="852"/>
      <c r="O49" s="852"/>
      <c r="P49" s="852"/>
      <c r="Q49" s="852"/>
      <c r="R49" s="852"/>
      <c r="S49" s="852"/>
      <c r="T49" s="852"/>
      <c r="U49" s="852"/>
      <c r="V49" s="852"/>
      <c r="W49" s="852"/>
      <c r="X49" s="852"/>
      <c r="Y49" s="852"/>
      <c r="Z49" s="852"/>
      <c r="AA49" s="852"/>
      <c r="AB49" s="852"/>
      <c r="AC49" s="852"/>
      <c r="AD49" s="852"/>
      <c r="AE49" s="852"/>
      <c r="AF49" s="852"/>
      <c r="AG49" s="852"/>
      <c r="AH49" s="852"/>
      <c r="AI49" s="852"/>
      <c r="AJ49" s="852"/>
      <c r="AK49" s="852"/>
      <c r="AL49" s="852"/>
      <c r="AM49" s="852"/>
      <c r="AN49" s="852"/>
      <c r="AO49" s="852"/>
      <c r="CD49" s="850" t="s">
        <v>186</v>
      </c>
      <c r="CE49" s="851"/>
      <c r="CF49" s="851"/>
      <c r="CG49" s="851"/>
      <c r="CH49" s="851"/>
      <c r="CI49" s="851"/>
      <c r="CJ49" s="851"/>
      <c r="CK49" s="851"/>
      <c r="CL49" s="851"/>
      <c r="CM49" s="851"/>
      <c r="CN49" s="851"/>
      <c r="CO49" s="851"/>
      <c r="CP49" s="851"/>
      <c r="CQ49" s="865"/>
      <c r="CR49" s="866">
        <v>16996987</v>
      </c>
      <c r="CS49" s="915"/>
      <c r="CT49" s="915"/>
      <c r="CU49" s="915"/>
      <c r="CV49" s="915"/>
      <c r="CW49" s="915"/>
      <c r="CX49" s="915"/>
      <c r="CY49" s="966"/>
      <c r="CZ49" s="884">
        <v>100</v>
      </c>
      <c r="DA49" s="973"/>
      <c r="DB49" s="973"/>
      <c r="DC49" s="974"/>
      <c r="DD49" s="975">
        <v>7945592</v>
      </c>
      <c r="DE49" s="915"/>
      <c r="DF49" s="915"/>
      <c r="DG49" s="915"/>
      <c r="DH49" s="915"/>
      <c r="DI49" s="915"/>
      <c r="DJ49" s="915"/>
      <c r="DK49" s="966"/>
      <c r="DL49" s="982"/>
      <c r="DM49" s="983"/>
      <c r="DN49" s="983"/>
      <c r="DO49" s="983"/>
      <c r="DP49" s="983"/>
      <c r="DQ49" s="983"/>
      <c r="DR49" s="983"/>
      <c r="DS49" s="983"/>
      <c r="DT49" s="983"/>
      <c r="DU49" s="983"/>
      <c r="DV49" s="988"/>
      <c r="DW49" s="989"/>
      <c r="DX49" s="990"/>
      <c r="DY49" s="990"/>
      <c r="DZ49" s="990"/>
      <c r="EA49" s="990"/>
      <c r="EB49" s="990"/>
      <c r="EC49" s="994"/>
    </row>
  </sheetData>
  <sheetProtection algorithmName="SHA-512" hashValue="x9hY3i30qOK62ATzs5Qh2YH9cp6UB3X7xPx5ANBfo0V/WLA6bT3QfM/XvurBo9nVuw+l3sStZyuaU5DJ6SKr2A==" saltValue="g9teiled7zlF0Zs97sakj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AT31:AT33"/>
    <mergeCell ref="CD44:CE48"/>
    <mergeCell ref="BG40:BK42"/>
    <mergeCell ref="AP31:AS33"/>
    <mergeCell ref="CD29:CE32"/>
  </mergeCells>
  <printOptions horizontalCentered="1"/>
  <pageMargins left="0" right="0" top="0.393055555555556" bottom="0.393055555555556" header="0.196527777777778" footer="0.196527777777778"/>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A135"/>
  <sheetViews>
    <sheetView zoomScale="80" zoomScaleNormal="80" workbookViewId="0">
      <selection activeCell="AU95" sqref="AU95"/>
    </sheetView>
  </sheetViews>
  <sheetFormatPr defaultColWidth="0" defaultRowHeight="13.5" zeroHeight="1"/>
  <cols>
    <col min="1" max="130" width="2.75" style="384" customWidth="1"/>
    <col min="131" max="131" width="1.625" style="384" customWidth="1"/>
    <col min="132" max="16384" width="9" style="384" hidden="1"/>
  </cols>
  <sheetData>
    <row r="1" s="380" customFormat="1" ht="11.25" customHeight="1" spans="1:131">
      <c r="A1" s="385"/>
      <c r="B1" s="385"/>
      <c r="C1" s="385"/>
      <c r="D1" s="385"/>
      <c r="E1" s="385"/>
      <c r="F1" s="385"/>
      <c r="G1" s="385"/>
      <c r="H1" s="385"/>
      <c r="I1" s="385"/>
      <c r="J1" s="385"/>
      <c r="K1" s="385"/>
      <c r="L1" s="385"/>
      <c r="M1" s="385"/>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8"/>
      <c r="CX1" s="388"/>
      <c r="CY1" s="388"/>
      <c r="CZ1" s="388"/>
      <c r="DA1" s="388"/>
      <c r="DB1" s="388"/>
      <c r="DC1" s="388"/>
      <c r="DD1" s="388"/>
      <c r="DE1" s="388"/>
      <c r="DF1" s="388"/>
      <c r="DG1" s="388"/>
      <c r="DH1" s="388"/>
      <c r="DI1" s="388"/>
      <c r="DJ1" s="388"/>
      <c r="DK1" s="388"/>
      <c r="DL1" s="388"/>
      <c r="DM1" s="388"/>
      <c r="DN1" s="388"/>
      <c r="DO1" s="388"/>
      <c r="DP1" s="526"/>
      <c r="DQ1" s="532"/>
      <c r="DR1" s="532"/>
      <c r="DS1" s="532"/>
      <c r="DT1" s="532"/>
      <c r="DU1" s="532"/>
      <c r="DV1" s="532"/>
      <c r="DW1" s="532"/>
      <c r="DX1" s="532"/>
      <c r="DY1" s="532"/>
      <c r="DZ1" s="532"/>
      <c r="EA1" s="383"/>
    </row>
    <row r="2" s="381" customFormat="1" ht="26.25" customHeight="1" spans="1:131">
      <c r="A2" s="386" t="s">
        <v>267</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7"/>
      <c r="CQ2" s="387"/>
      <c r="CR2" s="387"/>
      <c r="CS2" s="387"/>
      <c r="CT2" s="387"/>
      <c r="CU2" s="387"/>
      <c r="CV2" s="387"/>
      <c r="CW2" s="387"/>
      <c r="CX2" s="387"/>
      <c r="CY2" s="387"/>
      <c r="CZ2" s="387"/>
      <c r="DA2" s="387"/>
      <c r="DB2" s="387"/>
      <c r="DC2" s="387"/>
      <c r="DD2" s="387"/>
      <c r="DE2" s="387"/>
      <c r="DF2" s="387"/>
      <c r="DG2" s="387"/>
      <c r="DH2" s="387"/>
      <c r="DI2" s="387"/>
      <c r="DJ2" s="527" t="s">
        <v>125</v>
      </c>
      <c r="DK2" s="528"/>
      <c r="DL2" s="528"/>
      <c r="DM2" s="528"/>
      <c r="DN2" s="528"/>
      <c r="DO2" s="529"/>
      <c r="DP2" s="387"/>
      <c r="DQ2" s="527" t="s">
        <v>126</v>
      </c>
      <c r="DR2" s="528"/>
      <c r="DS2" s="528"/>
      <c r="DT2" s="528"/>
      <c r="DU2" s="528"/>
      <c r="DV2" s="528"/>
      <c r="DW2" s="528"/>
      <c r="DX2" s="528"/>
      <c r="DY2" s="528"/>
      <c r="DZ2" s="529"/>
      <c r="EA2" s="537"/>
    </row>
    <row r="3" s="380" customFormat="1" ht="11.25" customHeight="1" spans="1:131">
      <c r="A3" s="388"/>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c r="BU3" s="388"/>
      <c r="BV3" s="388"/>
      <c r="BW3" s="388"/>
      <c r="BX3" s="388"/>
      <c r="BY3" s="388"/>
      <c r="BZ3" s="388"/>
      <c r="CA3" s="388"/>
      <c r="CB3" s="388"/>
      <c r="CC3" s="388"/>
      <c r="CD3" s="388"/>
      <c r="CE3" s="388"/>
      <c r="CF3" s="388"/>
      <c r="CG3" s="388"/>
      <c r="CH3" s="388"/>
      <c r="CI3" s="388"/>
      <c r="CJ3" s="388"/>
      <c r="CK3" s="388"/>
      <c r="CL3" s="388"/>
      <c r="CM3" s="388"/>
      <c r="CN3" s="388"/>
      <c r="CO3" s="388"/>
      <c r="CP3" s="388"/>
      <c r="CQ3" s="388"/>
      <c r="CR3" s="388"/>
      <c r="CS3" s="388"/>
      <c r="CT3" s="388"/>
      <c r="CU3" s="388"/>
      <c r="CV3" s="388"/>
      <c r="CW3" s="388"/>
      <c r="CX3" s="388"/>
      <c r="CY3" s="388"/>
      <c r="CZ3" s="388"/>
      <c r="DA3" s="388"/>
      <c r="DB3" s="388"/>
      <c r="DC3" s="388"/>
      <c r="DD3" s="388"/>
      <c r="DE3" s="388"/>
      <c r="DF3" s="388"/>
      <c r="DG3" s="388"/>
      <c r="DH3" s="388"/>
      <c r="DI3" s="388"/>
      <c r="DJ3" s="388"/>
      <c r="DK3" s="388"/>
      <c r="DL3" s="388"/>
      <c r="DM3" s="388"/>
      <c r="DN3" s="388"/>
      <c r="DO3" s="388"/>
      <c r="DP3" s="388"/>
      <c r="DQ3" s="388"/>
      <c r="DR3" s="388"/>
      <c r="DS3" s="388"/>
      <c r="DT3" s="388"/>
      <c r="DU3" s="388"/>
      <c r="DV3" s="388"/>
      <c r="DW3" s="388"/>
      <c r="DX3" s="388"/>
      <c r="DY3" s="388"/>
      <c r="DZ3" s="388"/>
      <c r="EA3" s="383"/>
    </row>
    <row r="4" s="382" customFormat="1" ht="26.25" customHeight="1" spans="1:131">
      <c r="A4" s="389" t="s">
        <v>268</v>
      </c>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479"/>
      <c r="BA4" s="479"/>
      <c r="BB4" s="479"/>
      <c r="BC4" s="479"/>
      <c r="BD4" s="479"/>
      <c r="BE4" s="494"/>
      <c r="BF4" s="494"/>
      <c r="BG4" s="494"/>
      <c r="BH4" s="494"/>
      <c r="BI4" s="494"/>
      <c r="BJ4" s="494"/>
      <c r="BK4" s="494"/>
      <c r="BL4" s="494"/>
      <c r="BM4" s="494"/>
      <c r="BN4" s="494"/>
      <c r="BO4" s="494"/>
      <c r="BP4" s="494"/>
      <c r="BQ4" s="479" t="s">
        <v>269</v>
      </c>
      <c r="BR4" s="479"/>
      <c r="BS4" s="479"/>
      <c r="BT4" s="479"/>
      <c r="BU4" s="479"/>
      <c r="BV4" s="479"/>
      <c r="BW4" s="479"/>
      <c r="BX4" s="479"/>
      <c r="BY4" s="479"/>
      <c r="BZ4" s="479"/>
      <c r="CA4" s="479"/>
      <c r="CB4" s="479"/>
      <c r="CC4" s="479"/>
      <c r="CD4" s="479"/>
      <c r="CE4" s="479"/>
      <c r="CF4" s="479"/>
      <c r="CG4" s="479"/>
      <c r="CH4" s="479"/>
      <c r="CI4" s="479"/>
      <c r="CJ4" s="479"/>
      <c r="CK4" s="479"/>
      <c r="CL4" s="479"/>
      <c r="CM4" s="479"/>
      <c r="CN4" s="479"/>
      <c r="CO4" s="479"/>
      <c r="CP4" s="479"/>
      <c r="CQ4" s="479"/>
      <c r="CR4" s="479"/>
      <c r="CS4" s="479"/>
      <c r="CT4" s="479"/>
      <c r="CU4" s="479"/>
      <c r="CV4" s="479"/>
      <c r="CW4" s="479"/>
      <c r="CX4" s="479"/>
      <c r="CY4" s="479"/>
      <c r="CZ4" s="479"/>
      <c r="DA4" s="479"/>
      <c r="DB4" s="479"/>
      <c r="DC4" s="479"/>
      <c r="DD4" s="479"/>
      <c r="DE4" s="479"/>
      <c r="DF4" s="479"/>
      <c r="DG4" s="479"/>
      <c r="DH4" s="479"/>
      <c r="DI4" s="479"/>
      <c r="DJ4" s="479"/>
      <c r="DK4" s="479"/>
      <c r="DL4" s="479"/>
      <c r="DM4" s="479"/>
      <c r="DN4" s="479"/>
      <c r="DO4" s="479"/>
      <c r="DP4" s="479"/>
      <c r="DQ4" s="479"/>
      <c r="DR4" s="479"/>
      <c r="DS4" s="479"/>
      <c r="DT4" s="479"/>
      <c r="DU4" s="479"/>
      <c r="DV4" s="479"/>
      <c r="DW4" s="479"/>
      <c r="DX4" s="479"/>
      <c r="DY4" s="479"/>
      <c r="DZ4" s="479"/>
      <c r="EA4" s="538"/>
    </row>
    <row r="5" s="382" customFormat="1" ht="26.25" customHeight="1" spans="1:131">
      <c r="A5" s="390" t="s">
        <v>113</v>
      </c>
      <c r="B5" s="391"/>
      <c r="C5" s="391"/>
      <c r="D5" s="391"/>
      <c r="E5" s="391"/>
      <c r="F5" s="391"/>
      <c r="G5" s="391"/>
      <c r="H5" s="391"/>
      <c r="I5" s="391"/>
      <c r="J5" s="391"/>
      <c r="K5" s="391"/>
      <c r="L5" s="391"/>
      <c r="M5" s="391"/>
      <c r="N5" s="391"/>
      <c r="O5" s="391"/>
      <c r="P5" s="406"/>
      <c r="Q5" s="411" t="s">
        <v>270</v>
      </c>
      <c r="R5" s="412"/>
      <c r="S5" s="412"/>
      <c r="T5" s="412"/>
      <c r="U5" s="413"/>
      <c r="V5" s="411" t="s">
        <v>271</v>
      </c>
      <c r="W5" s="412"/>
      <c r="X5" s="412"/>
      <c r="Y5" s="412"/>
      <c r="Z5" s="413"/>
      <c r="AA5" s="411" t="s">
        <v>272</v>
      </c>
      <c r="AB5" s="412"/>
      <c r="AC5" s="412"/>
      <c r="AD5" s="412"/>
      <c r="AE5" s="412"/>
      <c r="AF5" s="431" t="s">
        <v>29</v>
      </c>
      <c r="AG5" s="412"/>
      <c r="AH5" s="412"/>
      <c r="AI5" s="412"/>
      <c r="AJ5" s="447"/>
      <c r="AK5" s="412" t="s">
        <v>273</v>
      </c>
      <c r="AL5" s="412"/>
      <c r="AM5" s="412"/>
      <c r="AN5" s="412"/>
      <c r="AO5" s="413"/>
      <c r="AP5" s="411" t="s">
        <v>274</v>
      </c>
      <c r="AQ5" s="412"/>
      <c r="AR5" s="412"/>
      <c r="AS5" s="412"/>
      <c r="AT5" s="413"/>
      <c r="AU5" s="411" t="s">
        <v>275</v>
      </c>
      <c r="AV5" s="412"/>
      <c r="AW5" s="412"/>
      <c r="AX5" s="412"/>
      <c r="AY5" s="447"/>
      <c r="AZ5" s="480"/>
      <c r="BA5" s="480"/>
      <c r="BB5" s="480"/>
      <c r="BC5" s="480"/>
      <c r="BD5" s="480"/>
      <c r="BE5" s="495"/>
      <c r="BF5" s="495"/>
      <c r="BG5" s="495"/>
      <c r="BH5" s="495"/>
      <c r="BI5" s="495"/>
      <c r="BJ5" s="495"/>
      <c r="BK5" s="495"/>
      <c r="BL5" s="495"/>
      <c r="BM5" s="495"/>
      <c r="BN5" s="495"/>
      <c r="BO5" s="495"/>
      <c r="BP5" s="495"/>
      <c r="BQ5" s="390" t="s">
        <v>276</v>
      </c>
      <c r="BR5" s="391"/>
      <c r="BS5" s="391"/>
      <c r="BT5" s="391"/>
      <c r="BU5" s="391"/>
      <c r="BV5" s="391"/>
      <c r="BW5" s="391"/>
      <c r="BX5" s="391"/>
      <c r="BY5" s="391"/>
      <c r="BZ5" s="391"/>
      <c r="CA5" s="391"/>
      <c r="CB5" s="391"/>
      <c r="CC5" s="391"/>
      <c r="CD5" s="391"/>
      <c r="CE5" s="391"/>
      <c r="CF5" s="391"/>
      <c r="CG5" s="406"/>
      <c r="CH5" s="411" t="s">
        <v>277</v>
      </c>
      <c r="CI5" s="412"/>
      <c r="CJ5" s="412"/>
      <c r="CK5" s="412"/>
      <c r="CL5" s="413"/>
      <c r="CM5" s="411" t="s">
        <v>278</v>
      </c>
      <c r="CN5" s="412"/>
      <c r="CO5" s="412"/>
      <c r="CP5" s="412"/>
      <c r="CQ5" s="413"/>
      <c r="CR5" s="411" t="s">
        <v>279</v>
      </c>
      <c r="CS5" s="412"/>
      <c r="CT5" s="412"/>
      <c r="CU5" s="412"/>
      <c r="CV5" s="413"/>
      <c r="CW5" s="411" t="s">
        <v>280</v>
      </c>
      <c r="CX5" s="412"/>
      <c r="CY5" s="412"/>
      <c r="CZ5" s="412"/>
      <c r="DA5" s="413"/>
      <c r="DB5" s="411" t="s">
        <v>281</v>
      </c>
      <c r="DC5" s="412"/>
      <c r="DD5" s="412"/>
      <c r="DE5" s="412"/>
      <c r="DF5" s="413"/>
      <c r="DG5" s="522" t="s">
        <v>282</v>
      </c>
      <c r="DH5" s="523"/>
      <c r="DI5" s="523"/>
      <c r="DJ5" s="523"/>
      <c r="DK5" s="530"/>
      <c r="DL5" s="522" t="s">
        <v>283</v>
      </c>
      <c r="DM5" s="523"/>
      <c r="DN5" s="523"/>
      <c r="DO5" s="523"/>
      <c r="DP5" s="530"/>
      <c r="DQ5" s="411" t="s">
        <v>284</v>
      </c>
      <c r="DR5" s="412"/>
      <c r="DS5" s="412"/>
      <c r="DT5" s="412"/>
      <c r="DU5" s="413"/>
      <c r="DV5" s="411" t="s">
        <v>275</v>
      </c>
      <c r="DW5" s="412"/>
      <c r="DX5" s="412"/>
      <c r="DY5" s="412"/>
      <c r="DZ5" s="447"/>
      <c r="EA5" s="538"/>
    </row>
    <row r="6" s="382" customFormat="1" ht="26.25" customHeight="1" spans="1:131">
      <c r="A6" s="392"/>
      <c r="B6" s="393"/>
      <c r="C6" s="393"/>
      <c r="D6" s="393"/>
      <c r="E6" s="393"/>
      <c r="F6" s="393"/>
      <c r="G6" s="393"/>
      <c r="H6" s="393"/>
      <c r="I6" s="393"/>
      <c r="J6" s="393"/>
      <c r="K6" s="393"/>
      <c r="L6" s="393"/>
      <c r="M6" s="393"/>
      <c r="N6" s="393"/>
      <c r="O6" s="393"/>
      <c r="P6" s="407"/>
      <c r="Q6" s="414"/>
      <c r="R6" s="415"/>
      <c r="S6" s="415"/>
      <c r="T6" s="415"/>
      <c r="U6" s="416"/>
      <c r="V6" s="414"/>
      <c r="W6" s="415"/>
      <c r="X6" s="415"/>
      <c r="Y6" s="415"/>
      <c r="Z6" s="416"/>
      <c r="AA6" s="414"/>
      <c r="AB6" s="415"/>
      <c r="AC6" s="415"/>
      <c r="AD6" s="415"/>
      <c r="AE6" s="415"/>
      <c r="AF6" s="432"/>
      <c r="AG6" s="415"/>
      <c r="AH6" s="415"/>
      <c r="AI6" s="415"/>
      <c r="AJ6" s="448"/>
      <c r="AK6" s="415"/>
      <c r="AL6" s="415"/>
      <c r="AM6" s="415"/>
      <c r="AN6" s="415"/>
      <c r="AO6" s="416"/>
      <c r="AP6" s="414"/>
      <c r="AQ6" s="415"/>
      <c r="AR6" s="415"/>
      <c r="AS6" s="415"/>
      <c r="AT6" s="416"/>
      <c r="AU6" s="414"/>
      <c r="AV6" s="415"/>
      <c r="AW6" s="415"/>
      <c r="AX6" s="415"/>
      <c r="AY6" s="448"/>
      <c r="AZ6" s="479"/>
      <c r="BA6" s="479"/>
      <c r="BB6" s="479"/>
      <c r="BC6" s="479"/>
      <c r="BD6" s="479"/>
      <c r="BE6" s="494"/>
      <c r="BF6" s="494"/>
      <c r="BG6" s="494"/>
      <c r="BH6" s="494"/>
      <c r="BI6" s="494"/>
      <c r="BJ6" s="494"/>
      <c r="BK6" s="494"/>
      <c r="BL6" s="494"/>
      <c r="BM6" s="494"/>
      <c r="BN6" s="494"/>
      <c r="BO6" s="494"/>
      <c r="BP6" s="494"/>
      <c r="BQ6" s="392"/>
      <c r="BR6" s="393"/>
      <c r="BS6" s="393"/>
      <c r="BT6" s="393"/>
      <c r="BU6" s="393"/>
      <c r="BV6" s="393"/>
      <c r="BW6" s="393"/>
      <c r="BX6" s="393"/>
      <c r="BY6" s="393"/>
      <c r="BZ6" s="393"/>
      <c r="CA6" s="393"/>
      <c r="CB6" s="393"/>
      <c r="CC6" s="393"/>
      <c r="CD6" s="393"/>
      <c r="CE6" s="393"/>
      <c r="CF6" s="393"/>
      <c r="CG6" s="407"/>
      <c r="CH6" s="414"/>
      <c r="CI6" s="415"/>
      <c r="CJ6" s="415"/>
      <c r="CK6" s="415"/>
      <c r="CL6" s="416"/>
      <c r="CM6" s="414"/>
      <c r="CN6" s="415"/>
      <c r="CO6" s="415"/>
      <c r="CP6" s="415"/>
      <c r="CQ6" s="416"/>
      <c r="CR6" s="414"/>
      <c r="CS6" s="415"/>
      <c r="CT6" s="415"/>
      <c r="CU6" s="415"/>
      <c r="CV6" s="416"/>
      <c r="CW6" s="414"/>
      <c r="CX6" s="415"/>
      <c r="CY6" s="415"/>
      <c r="CZ6" s="415"/>
      <c r="DA6" s="416"/>
      <c r="DB6" s="414"/>
      <c r="DC6" s="415"/>
      <c r="DD6" s="415"/>
      <c r="DE6" s="415"/>
      <c r="DF6" s="416"/>
      <c r="DG6" s="524"/>
      <c r="DH6" s="525"/>
      <c r="DI6" s="525"/>
      <c r="DJ6" s="525"/>
      <c r="DK6" s="531"/>
      <c r="DL6" s="524"/>
      <c r="DM6" s="525"/>
      <c r="DN6" s="525"/>
      <c r="DO6" s="525"/>
      <c r="DP6" s="531"/>
      <c r="DQ6" s="414"/>
      <c r="DR6" s="415"/>
      <c r="DS6" s="415"/>
      <c r="DT6" s="415"/>
      <c r="DU6" s="416"/>
      <c r="DV6" s="414"/>
      <c r="DW6" s="415"/>
      <c r="DX6" s="415"/>
      <c r="DY6" s="415"/>
      <c r="DZ6" s="448"/>
      <c r="EA6" s="538"/>
    </row>
    <row r="7" s="382" customFormat="1" ht="26.25" customHeight="1" spans="1:131">
      <c r="A7" s="394">
        <v>1</v>
      </c>
      <c r="B7" s="395" t="s">
        <v>285</v>
      </c>
      <c r="C7" s="396"/>
      <c r="D7" s="396"/>
      <c r="E7" s="396"/>
      <c r="F7" s="396"/>
      <c r="G7" s="396"/>
      <c r="H7" s="396"/>
      <c r="I7" s="396"/>
      <c r="J7" s="396"/>
      <c r="K7" s="396"/>
      <c r="L7" s="396"/>
      <c r="M7" s="396"/>
      <c r="N7" s="396"/>
      <c r="O7" s="396"/>
      <c r="P7" s="408"/>
      <c r="Q7" s="417">
        <v>17308</v>
      </c>
      <c r="R7" s="418"/>
      <c r="S7" s="418"/>
      <c r="T7" s="418"/>
      <c r="U7" s="418"/>
      <c r="V7" s="418">
        <v>16836</v>
      </c>
      <c r="W7" s="418"/>
      <c r="X7" s="418"/>
      <c r="Y7" s="418"/>
      <c r="Z7" s="418"/>
      <c r="AA7" s="418">
        <f>Q7-V7</f>
        <v>472</v>
      </c>
      <c r="AB7" s="418"/>
      <c r="AC7" s="418"/>
      <c r="AD7" s="418"/>
      <c r="AE7" s="433"/>
      <c r="AF7" s="434">
        <v>432</v>
      </c>
      <c r="AG7" s="449"/>
      <c r="AH7" s="449"/>
      <c r="AI7" s="449"/>
      <c r="AJ7" s="450"/>
      <c r="AK7" s="451">
        <v>667</v>
      </c>
      <c r="AL7" s="452"/>
      <c r="AM7" s="452"/>
      <c r="AN7" s="452"/>
      <c r="AO7" s="452"/>
      <c r="AP7" s="452">
        <v>9497</v>
      </c>
      <c r="AQ7" s="452"/>
      <c r="AR7" s="452"/>
      <c r="AS7" s="452"/>
      <c r="AT7" s="452"/>
      <c r="AU7" s="475"/>
      <c r="AV7" s="475"/>
      <c r="AW7" s="475"/>
      <c r="AX7" s="475"/>
      <c r="AY7" s="481"/>
      <c r="AZ7" s="479"/>
      <c r="BA7" s="479"/>
      <c r="BB7" s="479"/>
      <c r="BC7" s="479"/>
      <c r="BD7" s="479"/>
      <c r="BE7" s="494"/>
      <c r="BF7" s="494"/>
      <c r="BG7" s="494"/>
      <c r="BH7" s="494"/>
      <c r="BI7" s="494"/>
      <c r="BJ7" s="494"/>
      <c r="BK7" s="494"/>
      <c r="BL7" s="494"/>
      <c r="BM7" s="494"/>
      <c r="BN7" s="494"/>
      <c r="BO7" s="494"/>
      <c r="BP7" s="494"/>
      <c r="BQ7" s="505">
        <v>1</v>
      </c>
      <c r="BR7" s="506"/>
      <c r="BS7" s="507" t="s">
        <v>286</v>
      </c>
      <c r="BT7" s="508"/>
      <c r="BU7" s="508"/>
      <c r="BV7" s="508"/>
      <c r="BW7" s="508"/>
      <c r="BX7" s="508"/>
      <c r="BY7" s="508"/>
      <c r="BZ7" s="508"/>
      <c r="CA7" s="508"/>
      <c r="CB7" s="508"/>
      <c r="CC7" s="508"/>
      <c r="CD7" s="508"/>
      <c r="CE7" s="508"/>
      <c r="CF7" s="508"/>
      <c r="CG7" s="514"/>
      <c r="CH7" s="515">
        <v>3</v>
      </c>
      <c r="CI7" s="516"/>
      <c r="CJ7" s="516"/>
      <c r="CK7" s="516"/>
      <c r="CL7" s="520"/>
      <c r="CM7" s="515">
        <v>2156</v>
      </c>
      <c r="CN7" s="516"/>
      <c r="CO7" s="516"/>
      <c r="CP7" s="516"/>
      <c r="CQ7" s="520"/>
      <c r="CR7" s="515">
        <v>5</v>
      </c>
      <c r="CS7" s="516"/>
      <c r="CT7" s="516"/>
      <c r="CU7" s="516"/>
      <c r="CV7" s="520"/>
      <c r="CW7" s="515">
        <v>0</v>
      </c>
      <c r="CX7" s="516"/>
      <c r="CY7" s="516"/>
      <c r="CZ7" s="516"/>
      <c r="DA7" s="520"/>
      <c r="DB7" s="515">
        <v>0</v>
      </c>
      <c r="DC7" s="516"/>
      <c r="DD7" s="516"/>
      <c r="DE7" s="516"/>
      <c r="DF7" s="520"/>
      <c r="DG7" s="515">
        <v>2097</v>
      </c>
      <c r="DH7" s="516"/>
      <c r="DI7" s="516"/>
      <c r="DJ7" s="516"/>
      <c r="DK7" s="520"/>
      <c r="DL7" s="515">
        <v>2097</v>
      </c>
      <c r="DM7" s="516"/>
      <c r="DN7" s="516"/>
      <c r="DO7" s="516"/>
      <c r="DP7" s="520"/>
      <c r="DQ7" s="515">
        <v>0</v>
      </c>
      <c r="DR7" s="516"/>
      <c r="DS7" s="516"/>
      <c r="DT7" s="516"/>
      <c r="DU7" s="520"/>
      <c r="DV7" s="533"/>
      <c r="DW7" s="534"/>
      <c r="DX7" s="534"/>
      <c r="DY7" s="534"/>
      <c r="DZ7" s="539"/>
      <c r="EA7" s="538"/>
    </row>
    <row r="8" s="382" customFormat="1" ht="26.25" customHeight="1" spans="1:131">
      <c r="A8" s="397">
        <v>2</v>
      </c>
      <c r="B8" s="398"/>
      <c r="C8" s="399"/>
      <c r="D8" s="399"/>
      <c r="E8" s="399"/>
      <c r="F8" s="399"/>
      <c r="G8" s="399"/>
      <c r="H8" s="399"/>
      <c r="I8" s="399"/>
      <c r="J8" s="399"/>
      <c r="K8" s="399"/>
      <c r="L8" s="399"/>
      <c r="M8" s="399"/>
      <c r="N8" s="399"/>
      <c r="O8" s="399"/>
      <c r="P8" s="409"/>
      <c r="Q8" s="419"/>
      <c r="R8" s="420"/>
      <c r="S8" s="420"/>
      <c r="T8" s="420"/>
      <c r="U8" s="420"/>
      <c r="V8" s="420"/>
      <c r="W8" s="420"/>
      <c r="X8" s="420"/>
      <c r="Y8" s="420"/>
      <c r="Z8" s="420"/>
      <c r="AA8" s="420"/>
      <c r="AB8" s="420"/>
      <c r="AC8" s="420"/>
      <c r="AD8" s="420"/>
      <c r="AE8" s="435"/>
      <c r="AF8" s="436"/>
      <c r="AG8" s="453"/>
      <c r="AH8" s="453"/>
      <c r="AI8" s="453"/>
      <c r="AJ8" s="454"/>
      <c r="AK8" s="455"/>
      <c r="AL8" s="456"/>
      <c r="AM8" s="456"/>
      <c r="AN8" s="456"/>
      <c r="AO8" s="456"/>
      <c r="AP8" s="456"/>
      <c r="AQ8" s="456"/>
      <c r="AR8" s="456"/>
      <c r="AS8" s="456"/>
      <c r="AT8" s="456"/>
      <c r="AU8" s="476"/>
      <c r="AV8" s="476"/>
      <c r="AW8" s="476"/>
      <c r="AX8" s="476"/>
      <c r="AY8" s="482"/>
      <c r="AZ8" s="479"/>
      <c r="BA8" s="479"/>
      <c r="BB8" s="479"/>
      <c r="BC8" s="479"/>
      <c r="BD8" s="479"/>
      <c r="BE8" s="494"/>
      <c r="BF8" s="494"/>
      <c r="BG8" s="494"/>
      <c r="BH8" s="494"/>
      <c r="BI8" s="494"/>
      <c r="BJ8" s="494"/>
      <c r="BK8" s="494"/>
      <c r="BL8" s="494"/>
      <c r="BM8" s="494"/>
      <c r="BN8" s="494"/>
      <c r="BO8" s="494"/>
      <c r="BP8" s="494"/>
      <c r="BQ8" s="509">
        <v>2</v>
      </c>
      <c r="BR8" s="510"/>
      <c r="BS8" s="511"/>
      <c r="BT8" s="512"/>
      <c r="BU8" s="512"/>
      <c r="BV8" s="512"/>
      <c r="BW8" s="512"/>
      <c r="BX8" s="512"/>
      <c r="BY8" s="512"/>
      <c r="BZ8" s="512"/>
      <c r="CA8" s="512"/>
      <c r="CB8" s="512"/>
      <c r="CC8" s="512"/>
      <c r="CD8" s="512"/>
      <c r="CE8" s="512"/>
      <c r="CF8" s="512"/>
      <c r="CG8" s="517"/>
      <c r="CH8" s="518"/>
      <c r="CI8" s="519"/>
      <c r="CJ8" s="519"/>
      <c r="CK8" s="519"/>
      <c r="CL8" s="521"/>
      <c r="CM8" s="518"/>
      <c r="CN8" s="519"/>
      <c r="CO8" s="519"/>
      <c r="CP8" s="519"/>
      <c r="CQ8" s="521"/>
      <c r="CR8" s="518"/>
      <c r="CS8" s="519"/>
      <c r="CT8" s="519"/>
      <c r="CU8" s="519"/>
      <c r="CV8" s="521"/>
      <c r="CW8" s="518"/>
      <c r="CX8" s="519"/>
      <c r="CY8" s="519"/>
      <c r="CZ8" s="519"/>
      <c r="DA8" s="521"/>
      <c r="DB8" s="518"/>
      <c r="DC8" s="519"/>
      <c r="DD8" s="519"/>
      <c r="DE8" s="519"/>
      <c r="DF8" s="521"/>
      <c r="DG8" s="518"/>
      <c r="DH8" s="519"/>
      <c r="DI8" s="519"/>
      <c r="DJ8" s="519"/>
      <c r="DK8" s="521"/>
      <c r="DL8" s="518"/>
      <c r="DM8" s="519"/>
      <c r="DN8" s="519"/>
      <c r="DO8" s="519"/>
      <c r="DP8" s="521"/>
      <c r="DQ8" s="518"/>
      <c r="DR8" s="519"/>
      <c r="DS8" s="519"/>
      <c r="DT8" s="519"/>
      <c r="DU8" s="521"/>
      <c r="DV8" s="535"/>
      <c r="DW8" s="536"/>
      <c r="DX8" s="536"/>
      <c r="DY8" s="536"/>
      <c r="DZ8" s="540"/>
      <c r="EA8" s="538"/>
    </row>
    <row r="9" s="382" customFormat="1" ht="26.25" customHeight="1" spans="1:131">
      <c r="A9" s="397">
        <v>3</v>
      </c>
      <c r="B9" s="398"/>
      <c r="C9" s="399"/>
      <c r="D9" s="399"/>
      <c r="E9" s="399"/>
      <c r="F9" s="399"/>
      <c r="G9" s="399"/>
      <c r="H9" s="399"/>
      <c r="I9" s="399"/>
      <c r="J9" s="399"/>
      <c r="K9" s="399"/>
      <c r="L9" s="399"/>
      <c r="M9" s="399"/>
      <c r="N9" s="399"/>
      <c r="O9" s="399"/>
      <c r="P9" s="409"/>
      <c r="Q9" s="419"/>
      <c r="R9" s="420"/>
      <c r="S9" s="420"/>
      <c r="T9" s="420"/>
      <c r="U9" s="420"/>
      <c r="V9" s="420"/>
      <c r="W9" s="420"/>
      <c r="X9" s="420"/>
      <c r="Y9" s="420"/>
      <c r="Z9" s="420"/>
      <c r="AA9" s="420"/>
      <c r="AB9" s="420"/>
      <c r="AC9" s="420"/>
      <c r="AD9" s="420"/>
      <c r="AE9" s="435"/>
      <c r="AF9" s="436"/>
      <c r="AG9" s="453"/>
      <c r="AH9" s="453"/>
      <c r="AI9" s="453"/>
      <c r="AJ9" s="454"/>
      <c r="AK9" s="455"/>
      <c r="AL9" s="456"/>
      <c r="AM9" s="456"/>
      <c r="AN9" s="456"/>
      <c r="AO9" s="456"/>
      <c r="AP9" s="456"/>
      <c r="AQ9" s="456"/>
      <c r="AR9" s="456"/>
      <c r="AS9" s="456"/>
      <c r="AT9" s="456"/>
      <c r="AU9" s="476"/>
      <c r="AV9" s="476"/>
      <c r="AW9" s="476"/>
      <c r="AX9" s="476"/>
      <c r="AY9" s="482"/>
      <c r="AZ9" s="479"/>
      <c r="BA9" s="479"/>
      <c r="BB9" s="479"/>
      <c r="BC9" s="479"/>
      <c r="BD9" s="479"/>
      <c r="BE9" s="494"/>
      <c r="BF9" s="494"/>
      <c r="BG9" s="494"/>
      <c r="BH9" s="494"/>
      <c r="BI9" s="494"/>
      <c r="BJ9" s="494"/>
      <c r="BK9" s="494"/>
      <c r="BL9" s="494"/>
      <c r="BM9" s="494"/>
      <c r="BN9" s="494"/>
      <c r="BO9" s="494"/>
      <c r="BP9" s="494"/>
      <c r="BQ9" s="509">
        <v>3</v>
      </c>
      <c r="BR9" s="510"/>
      <c r="BS9" s="511"/>
      <c r="BT9" s="512"/>
      <c r="BU9" s="512"/>
      <c r="BV9" s="512"/>
      <c r="BW9" s="512"/>
      <c r="BX9" s="512"/>
      <c r="BY9" s="512"/>
      <c r="BZ9" s="512"/>
      <c r="CA9" s="512"/>
      <c r="CB9" s="512"/>
      <c r="CC9" s="512"/>
      <c r="CD9" s="512"/>
      <c r="CE9" s="512"/>
      <c r="CF9" s="512"/>
      <c r="CG9" s="517"/>
      <c r="CH9" s="518"/>
      <c r="CI9" s="519"/>
      <c r="CJ9" s="519"/>
      <c r="CK9" s="519"/>
      <c r="CL9" s="521"/>
      <c r="CM9" s="518"/>
      <c r="CN9" s="519"/>
      <c r="CO9" s="519"/>
      <c r="CP9" s="519"/>
      <c r="CQ9" s="521"/>
      <c r="CR9" s="518"/>
      <c r="CS9" s="519"/>
      <c r="CT9" s="519"/>
      <c r="CU9" s="519"/>
      <c r="CV9" s="521"/>
      <c r="CW9" s="518"/>
      <c r="CX9" s="519"/>
      <c r="CY9" s="519"/>
      <c r="CZ9" s="519"/>
      <c r="DA9" s="521"/>
      <c r="DB9" s="518"/>
      <c r="DC9" s="519"/>
      <c r="DD9" s="519"/>
      <c r="DE9" s="519"/>
      <c r="DF9" s="521"/>
      <c r="DG9" s="518"/>
      <c r="DH9" s="519"/>
      <c r="DI9" s="519"/>
      <c r="DJ9" s="519"/>
      <c r="DK9" s="521"/>
      <c r="DL9" s="518"/>
      <c r="DM9" s="519"/>
      <c r="DN9" s="519"/>
      <c r="DO9" s="519"/>
      <c r="DP9" s="521"/>
      <c r="DQ9" s="518"/>
      <c r="DR9" s="519"/>
      <c r="DS9" s="519"/>
      <c r="DT9" s="519"/>
      <c r="DU9" s="521"/>
      <c r="DV9" s="535"/>
      <c r="DW9" s="536"/>
      <c r="DX9" s="536"/>
      <c r="DY9" s="536"/>
      <c r="DZ9" s="540"/>
      <c r="EA9" s="538"/>
    </row>
    <row r="10" s="382" customFormat="1" ht="26.25" customHeight="1" spans="1:131">
      <c r="A10" s="397">
        <v>4</v>
      </c>
      <c r="B10" s="398"/>
      <c r="C10" s="399"/>
      <c r="D10" s="399"/>
      <c r="E10" s="399"/>
      <c r="F10" s="399"/>
      <c r="G10" s="399"/>
      <c r="H10" s="399"/>
      <c r="I10" s="399"/>
      <c r="J10" s="399"/>
      <c r="K10" s="399"/>
      <c r="L10" s="399"/>
      <c r="M10" s="399"/>
      <c r="N10" s="399"/>
      <c r="O10" s="399"/>
      <c r="P10" s="409"/>
      <c r="Q10" s="419"/>
      <c r="R10" s="420"/>
      <c r="S10" s="420"/>
      <c r="T10" s="420"/>
      <c r="U10" s="420"/>
      <c r="V10" s="420"/>
      <c r="W10" s="420"/>
      <c r="X10" s="420"/>
      <c r="Y10" s="420"/>
      <c r="Z10" s="420"/>
      <c r="AA10" s="420"/>
      <c r="AB10" s="420"/>
      <c r="AC10" s="420"/>
      <c r="AD10" s="420"/>
      <c r="AE10" s="435"/>
      <c r="AF10" s="436"/>
      <c r="AG10" s="453"/>
      <c r="AH10" s="453"/>
      <c r="AI10" s="453"/>
      <c r="AJ10" s="454"/>
      <c r="AK10" s="455"/>
      <c r="AL10" s="456"/>
      <c r="AM10" s="456"/>
      <c r="AN10" s="456"/>
      <c r="AO10" s="456"/>
      <c r="AP10" s="456"/>
      <c r="AQ10" s="456"/>
      <c r="AR10" s="456"/>
      <c r="AS10" s="456"/>
      <c r="AT10" s="456"/>
      <c r="AU10" s="476"/>
      <c r="AV10" s="476"/>
      <c r="AW10" s="476"/>
      <c r="AX10" s="476"/>
      <c r="AY10" s="482"/>
      <c r="AZ10" s="479"/>
      <c r="BA10" s="479"/>
      <c r="BB10" s="479"/>
      <c r="BC10" s="479"/>
      <c r="BD10" s="479"/>
      <c r="BE10" s="494"/>
      <c r="BF10" s="494"/>
      <c r="BG10" s="494"/>
      <c r="BH10" s="494"/>
      <c r="BI10" s="494"/>
      <c r="BJ10" s="494"/>
      <c r="BK10" s="494"/>
      <c r="BL10" s="494"/>
      <c r="BM10" s="494"/>
      <c r="BN10" s="494"/>
      <c r="BO10" s="494"/>
      <c r="BP10" s="494"/>
      <c r="BQ10" s="509">
        <v>4</v>
      </c>
      <c r="BR10" s="510"/>
      <c r="BS10" s="511"/>
      <c r="BT10" s="512"/>
      <c r="BU10" s="512"/>
      <c r="BV10" s="512"/>
      <c r="BW10" s="512"/>
      <c r="BX10" s="512"/>
      <c r="BY10" s="512"/>
      <c r="BZ10" s="512"/>
      <c r="CA10" s="512"/>
      <c r="CB10" s="512"/>
      <c r="CC10" s="512"/>
      <c r="CD10" s="512"/>
      <c r="CE10" s="512"/>
      <c r="CF10" s="512"/>
      <c r="CG10" s="517"/>
      <c r="CH10" s="518"/>
      <c r="CI10" s="519"/>
      <c r="CJ10" s="519"/>
      <c r="CK10" s="519"/>
      <c r="CL10" s="521"/>
      <c r="CM10" s="518"/>
      <c r="CN10" s="519"/>
      <c r="CO10" s="519"/>
      <c r="CP10" s="519"/>
      <c r="CQ10" s="521"/>
      <c r="CR10" s="518"/>
      <c r="CS10" s="519"/>
      <c r="CT10" s="519"/>
      <c r="CU10" s="519"/>
      <c r="CV10" s="521"/>
      <c r="CW10" s="518"/>
      <c r="CX10" s="519"/>
      <c r="CY10" s="519"/>
      <c r="CZ10" s="519"/>
      <c r="DA10" s="521"/>
      <c r="DB10" s="518"/>
      <c r="DC10" s="519"/>
      <c r="DD10" s="519"/>
      <c r="DE10" s="519"/>
      <c r="DF10" s="521"/>
      <c r="DG10" s="518"/>
      <c r="DH10" s="519"/>
      <c r="DI10" s="519"/>
      <c r="DJ10" s="519"/>
      <c r="DK10" s="521"/>
      <c r="DL10" s="518"/>
      <c r="DM10" s="519"/>
      <c r="DN10" s="519"/>
      <c r="DO10" s="519"/>
      <c r="DP10" s="521"/>
      <c r="DQ10" s="518"/>
      <c r="DR10" s="519"/>
      <c r="DS10" s="519"/>
      <c r="DT10" s="519"/>
      <c r="DU10" s="521"/>
      <c r="DV10" s="535"/>
      <c r="DW10" s="536"/>
      <c r="DX10" s="536"/>
      <c r="DY10" s="536"/>
      <c r="DZ10" s="540"/>
      <c r="EA10" s="538"/>
    </row>
    <row r="11" s="382" customFormat="1" ht="26.25" customHeight="1" spans="1:131">
      <c r="A11" s="397">
        <v>5</v>
      </c>
      <c r="B11" s="398"/>
      <c r="C11" s="399"/>
      <c r="D11" s="399"/>
      <c r="E11" s="399"/>
      <c r="F11" s="399"/>
      <c r="G11" s="399"/>
      <c r="H11" s="399"/>
      <c r="I11" s="399"/>
      <c r="J11" s="399"/>
      <c r="K11" s="399"/>
      <c r="L11" s="399"/>
      <c r="M11" s="399"/>
      <c r="N11" s="399"/>
      <c r="O11" s="399"/>
      <c r="P11" s="409"/>
      <c r="Q11" s="419"/>
      <c r="R11" s="420"/>
      <c r="S11" s="420"/>
      <c r="T11" s="420"/>
      <c r="U11" s="420"/>
      <c r="V11" s="420"/>
      <c r="W11" s="420"/>
      <c r="X11" s="420"/>
      <c r="Y11" s="420"/>
      <c r="Z11" s="420"/>
      <c r="AA11" s="420"/>
      <c r="AB11" s="420"/>
      <c r="AC11" s="420"/>
      <c r="AD11" s="420"/>
      <c r="AE11" s="435"/>
      <c r="AF11" s="436"/>
      <c r="AG11" s="453"/>
      <c r="AH11" s="453"/>
      <c r="AI11" s="453"/>
      <c r="AJ11" s="454"/>
      <c r="AK11" s="455"/>
      <c r="AL11" s="456"/>
      <c r="AM11" s="456"/>
      <c r="AN11" s="456"/>
      <c r="AO11" s="456"/>
      <c r="AP11" s="456"/>
      <c r="AQ11" s="456"/>
      <c r="AR11" s="456"/>
      <c r="AS11" s="456"/>
      <c r="AT11" s="456"/>
      <c r="AU11" s="476"/>
      <c r="AV11" s="476"/>
      <c r="AW11" s="476"/>
      <c r="AX11" s="476"/>
      <c r="AY11" s="482"/>
      <c r="AZ11" s="479"/>
      <c r="BA11" s="479"/>
      <c r="BB11" s="479"/>
      <c r="BC11" s="479"/>
      <c r="BD11" s="479"/>
      <c r="BE11" s="494"/>
      <c r="BF11" s="494"/>
      <c r="BG11" s="494"/>
      <c r="BH11" s="494"/>
      <c r="BI11" s="494"/>
      <c r="BJ11" s="494"/>
      <c r="BK11" s="494"/>
      <c r="BL11" s="494"/>
      <c r="BM11" s="494"/>
      <c r="BN11" s="494"/>
      <c r="BO11" s="494"/>
      <c r="BP11" s="494"/>
      <c r="BQ11" s="509">
        <v>5</v>
      </c>
      <c r="BR11" s="510"/>
      <c r="BS11" s="511"/>
      <c r="BT11" s="512"/>
      <c r="BU11" s="512"/>
      <c r="BV11" s="512"/>
      <c r="BW11" s="512"/>
      <c r="BX11" s="512"/>
      <c r="BY11" s="512"/>
      <c r="BZ11" s="512"/>
      <c r="CA11" s="512"/>
      <c r="CB11" s="512"/>
      <c r="CC11" s="512"/>
      <c r="CD11" s="512"/>
      <c r="CE11" s="512"/>
      <c r="CF11" s="512"/>
      <c r="CG11" s="517"/>
      <c r="CH11" s="518"/>
      <c r="CI11" s="519"/>
      <c r="CJ11" s="519"/>
      <c r="CK11" s="519"/>
      <c r="CL11" s="521"/>
      <c r="CM11" s="518"/>
      <c r="CN11" s="519"/>
      <c r="CO11" s="519"/>
      <c r="CP11" s="519"/>
      <c r="CQ11" s="521"/>
      <c r="CR11" s="518"/>
      <c r="CS11" s="519"/>
      <c r="CT11" s="519"/>
      <c r="CU11" s="519"/>
      <c r="CV11" s="521"/>
      <c r="CW11" s="518"/>
      <c r="CX11" s="519"/>
      <c r="CY11" s="519"/>
      <c r="CZ11" s="519"/>
      <c r="DA11" s="521"/>
      <c r="DB11" s="518"/>
      <c r="DC11" s="519"/>
      <c r="DD11" s="519"/>
      <c r="DE11" s="519"/>
      <c r="DF11" s="521"/>
      <c r="DG11" s="518"/>
      <c r="DH11" s="519"/>
      <c r="DI11" s="519"/>
      <c r="DJ11" s="519"/>
      <c r="DK11" s="521"/>
      <c r="DL11" s="518"/>
      <c r="DM11" s="519"/>
      <c r="DN11" s="519"/>
      <c r="DO11" s="519"/>
      <c r="DP11" s="521"/>
      <c r="DQ11" s="518"/>
      <c r="DR11" s="519"/>
      <c r="DS11" s="519"/>
      <c r="DT11" s="519"/>
      <c r="DU11" s="521"/>
      <c r="DV11" s="535"/>
      <c r="DW11" s="536"/>
      <c r="DX11" s="536"/>
      <c r="DY11" s="536"/>
      <c r="DZ11" s="540"/>
      <c r="EA11" s="538"/>
    </row>
    <row r="12" s="382" customFormat="1" ht="26.25" customHeight="1" spans="1:131">
      <c r="A12" s="397">
        <v>6</v>
      </c>
      <c r="B12" s="398"/>
      <c r="C12" s="399"/>
      <c r="D12" s="399"/>
      <c r="E12" s="399"/>
      <c r="F12" s="399"/>
      <c r="G12" s="399"/>
      <c r="H12" s="399"/>
      <c r="I12" s="399"/>
      <c r="J12" s="399"/>
      <c r="K12" s="399"/>
      <c r="L12" s="399"/>
      <c r="M12" s="399"/>
      <c r="N12" s="399"/>
      <c r="O12" s="399"/>
      <c r="P12" s="409"/>
      <c r="Q12" s="419"/>
      <c r="R12" s="420"/>
      <c r="S12" s="420"/>
      <c r="T12" s="420"/>
      <c r="U12" s="420"/>
      <c r="V12" s="420"/>
      <c r="W12" s="420"/>
      <c r="X12" s="420"/>
      <c r="Y12" s="420"/>
      <c r="Z12" s="420"/>
      <c r="AA12" s="420"/>
      <c r="AB12" s="420"/>
      <c r="AC12" s="420"/>
      <c r="AD12" s="420"/>
      <c r="AE12" s="435"/>
      <c r="AF12" s="436"/>
      <c r="AG12" s="453"/>
      <c r="AH12" s="453"/>
      <c r="AI12" s="453"/>
      <c r="AJ12" s="454"/>
      <c r="AK12" s="455"/>
      <c r="AL12" s="456"/>
      <c r="AM12" s="456"/>
      <c r="AN12" s="456"/>
      <c r="AO12" s="456"/>
      <c r="AP12" s="456"/>
      <c r="AQ12" s="456"/>
      <c r="AR12" s="456"/>
      <c r="AS12" s="456"/>
      <c r="AT12" s="456"/>
      <c r="AU12" s="476"/>
      <c r="AV12" s="476"/>
      <c r="AW12" s="476"/>
      <c r="AX12" s="476"/>
      <c r="AY12" s="482"/>
      <c r="AZ12" s="479"/>
      <c r="BA12" s="479"/>
      <c r="BB12" s="479"/>
      <c r="BC12" s="479"/>
      <c r="BD12" s="479"/>
      <c r="BE12" s="494"/>
      <c r="BF12" s="494"/>
      <c r="BG12" s="494"/>
      <c r="BH12" s="494"/>
      <c r="BI12" s="494"/>
      <c r="BJ12" s="494"/>
      <c r="BK12" s="494"/>
      <c r="BL12" s="494"/>
      <c r="BM12" s="494"/>
      <c r="BN12" s="494"/>
      <c r="BO12" s="494"/>
      <c r="BP12" s="494"/>
      <c r="BQ12" s="509">
        <v>6</v>
      </c>
      <c r="BR12" s="510"/>
      <c r="BS12" s="511"/>
      <c r="BT12" s="512"/>
      <c r="BU12" s="512"/>
      <c r="BV12" s="512"/>
      <c r="BW12" s="512"/>
      <c r="BX12" s="512"/>
      <c r="BY12" s="512"/>
      <c r="BZ12" s="512"/>
      <c r="CA12" s="512"/>
      <c r="CB12" s="512"/>
      <c r="CC12" s="512"/>
      <c r="CD12" s="512"/>
      <c r="CE12" s="512"/>
      <c r="CF12" s="512"/>
      <c r="CG12" s="517"/>
      <c r="CH12" s="518"/>
      <c r="CI12" s="519"/>
      <c r="CJ12" s="519"/>
      <c r="CK12" s="519"/>
      <c r="CL12" s="521"/>
      <c r="CM12" s="518"/>
      <c r="CN12" s="519"/>
      <c r="CO12" s="519"/>
      <c r="CP12" s="519"/>
      <c r="CQ12" s="521"/>
      <c r="CR12" s="518"/>
      <c r="CS12" s="519"/>
      <c r="CT12" s="519"/>
      <c r="CU12" s="519"/>
      <c r="CV12" s="521"/>
      <c r="CW12" s="518"/>
      <c r="CX12" s="519"/>
      <c r="CY12" s="519"/>
      <c r="CZ12" s="519"/>
      <c r="DA12" s="521"/>
      <c r="DB12" s="518"/>
      <c r="DC12" s="519"/>
      <c r="DD12" s="519"/>
      <c r="DE12" s="519"/>
      <c r="DF12" s="521"/>
      <c r="DG12" s="518"/>
      <c r="DH12" s="519"/>
      <c r="DI12" s="519"/>
      <c r="DJ12" s="519"/>
      <c r="DK12" s="521"/>
      <c r="DL12" s="518"/>
      <c r="DM12" s="519"/>
      <c r="DN12" s="519"/>
      <c r="DO12" s="519"/>
      <c r="DP12" s="521"/>
      <c r="DQ12" s="518"/>
      <c r="DR12" s="519"/>
      <c r="DS12" s="519"/>
      <c r="DT12" s="519"/>
      <c r="DU12" s="521"/>
      <c r="DV12" s="535"/>
      <c r="DW12" s="536"/>
      <c r="DX12" s="536"/>
      <c r="DY12" s="536"/>
      <c r="DZ12" s="540"/>
      <c r="EA12" s="538"/>
    </row>
    <row r="13" s="382" customFormat="1" ht="26.25" customHeight="1" spans="1:131">
      <c r="A13" s="397">
        <v>7</v>
      </c>
      <c r="B13" s="398"/>
      <c r="C13" s="399"/>
      <c r="D13" s="399"/>
      <c r="E13" s="399"/>
      <c r="F13" s="399"/>
      <c r="G13" s="399"/>
      <c r="H13" s="399"/>
      <c r="I13" s="399"/>
      <c r="J13" s="399"/>
      <c r="K13" s="399"/>
      <c r="L13" s="399"/>
      <c r="M13" s="399"/>
      <c r="N13" s="399"/>
      <c r="O13" s="399"/>
      <c r="P13" s="409"/>
      <c r="Q13" s="419"/>
      <c r="R13" s="420"/>
      <c r="S13" s="420"/>
      <c r="T13" s="420"/>
      <c r="U13" s="420"/>
      <c r="V13" s="420"/>
      <c r="W13" s="420"/>
      <c r="X13" s="420"/>
      <c r="Y13" s="420"/>
      <c r="Z13" s="420"/>
      <c r="AA13" s="420"/>
      <c r="AB13" s="420"/>
      <c r="AC13" s="420"/>
      <c r="AD13" s="420"/>
      <c r="AE13" s="435"/>
      <c r="AF13" s="436"/>
      <c r="AG13" s="453"/>
      <c r="AH13" s="453"/>
      <c r="AI13" s="453"/>
      <c r="AJ13" s="454"/>
      <c r="AK13" s="455"/>
      <c r="AL13" s="456"/>
      <c r="AM13" s="456"/>
      <c r="AN13" s="456"/>
      <c r="AO13" s="456"/>
      <c r="AP13" s="456"/>
      <c r="AQ13" s="456"/>
      <c r="AR13" s="456"/>
      <c r="AS13" s="456"/>
      <c r="AT13" s="456"/>
      <c r="AU13" s="476"/>
      <c r="AV13" s="476"/>
      <c r="AW13" s="476"/>
      <c r="AX13" s="476"/>
      <c r="AY13" s="482"/>
      <c r="AZ13" s="479"/>
      <c r="BA13" s="479"/>
      <c r="BB13" s="479"/>
      <c r="BC13" s="479"/>
      <c r="BD13" s="479"/>
      <c r="BE13" s="494"/>
      <c r="BF13" s="494"/>
      <c r="BG13" s="494"/>
      <c r="BH13" s="494"/>
      <c r="BI13" s="494"/>
      <c r="BJ13" s="494"/>
      <c r="BK13" s="494"/>
      <c r="BL13" s="494"/>
      <c r="BM13" s="494"/>
      <c r="BN13" s="494"/>
      <c r="BO13" s="494"/>
      <c r="BP13" s="494"/>
      <c r="BQ13" s="509">
        <v>7</v>
      </c>
      <c r="BR13" s="510"/>
      <c r="BS13" s="511"/>
      <c r="BT13" s="512"/>
      <c r="BU13" s="512"/>
      <c r="BV13" s="512"/>
      <c r="BW13" s="512"/>
      <c r="BX13" s="512"/>
      <c r="BY13" s="512"/>
      <c r="BZ13" s="512"/>
      <c r="CA13" s="512"/>
      <c r="CB13" s="512"/>
      <c r="CC13" s="512"/>
      <c r="CD13" s="512"/>
      <c r="CE13" s="512"/>
      <c r="CF13" s="512"/>
      <c r="CG13" s="517"/>
      <c r="CH13" s="518"/>
      <c r="CI13" s="519"/>
      <c r="CJ13" s="519"/>
      <c r="CK13" s="519"/>
      <c r="CL13" s="521"/>
      <c r="CM13" s="518"/>
      <c r="CN13" s="519"/>
      <c r="CO13" s="519"/>
      <c r="CP13" s="519"/>
      <c r="CQ13" s="521"/>
      <c r="CR13" s="518"/>
      <c r="CS13" s="519"/>
      <c r="CT13" s="519"/>
      <c r="CU13" s="519"/>
      <c r="CV13" s="521"/>
      <c r="CW13" s="518"/>
      <c r="CX13" s="519"/>
      <c r="CY13" s="519"/>
      <c r="CZ13" s="519"/>
      <c r="DA13" s="521"/>
      <c r="DB13" s="518"/>
      <c r="DC13" s="519"/>
      <c r="DD13" s="519"/>
      <c r="DE13" s="519"/>
      <c r="DF13" s="521"/>
      <c r="DG13" s="518"/>
      <c r="DH13" s="519"/>
      <c r="DI13" s="519"/>
      <c r="DJ13" s="519"/>
      <c r="DK13" s="521"/>
      <c r="DL13" s="518"/>
      <c r="DM13" s="519"/>
      <c r="DN13" s="519"/>
      <c r="DO13" s="519"/>
      <c r="DP13" s="521"/>
      <c r="DQ13" s="518"/>
      <c r="DR13" s="519"/>
      <c r="DS13" s="519"/>
      <c r="DT13" s="519"/>
      <c r="DU13" s="521"/>
      <c r="DV13" s="535"/>
      <c r="DW13" s="536"/>
      <c r="DX13" s="536"/>
      <c r="DY13" s="536"/>
      <c r="DZ13" s="540"/>
      <c r="EA13" s="538"/>
    </row>
    <row r="14" s="382" customFormat="1" ht="26.25" customHeight="1" spans="1:131">
      <c r="A14" s="397">
        <v>8</v>
      </c>
      <c r="B14" s="398"/>
      <c r="C14" s="399"/>
      <c r="D14" s="399"/>
      <c r="E14" s="399"/>
      <c r="F14" s="399"/>
      <c r="G14" s="399"/>
      <c r="H14" s="399"/>
      <c r="I14" s="399"/>
      <c r="J14" s="399"/>
      <c r="K14" s="399"/>
      <c r="L14" s="399"/>
      <c r="M14" s="399"/>
      <c r="N14" s="399"/>
      <c r="O14" s="399"/>
      <c r="P14" s="409"/>
      <c r="Q14" s="419"/>
      <c r="R14" s="420"/>
      <c r="S14" s="420"/>
      <c r="T14" s="420"/>
      <c r="U14" s="420"/>
      <c r="V14" s="420"/>
      <c r="W14" s="420"/>
      <c r="X14" s="420"/>
      <c r="Y14" s="420"/>
      <c r="Z14" s="420"/>
      <c r="AA14" s="420"/>
      <c r="AB14" s="420"/>
      <c r="AC14" s="420"/>
      <c r="AD14" s="420"/>
      <c r="AE14" s="435"/>
      <c r="AF14" s="436"/>
      <c r="AG14" s="453"/>
      <c r="AH14" s="453"/>
      <c r="AI14" s="453"/>
      <c r="AJ14" s="454"/>
      <c r="AK14" s="455"/>
      <c r="AL14" s="456"/>
      <c r="AM14" s="456"/>
      <c r="AN14" s="456"/>
      <c r="AO14" s="456"/>
      <c r="AP14" s="456"/>
      <c r="AQ14" s="456"/>
      <c r="AR14" s="456"/>
      <c r="AS14" s="456"/>
      <c r="AT14" s="456"/>
      <c r="AU14" s="476"/>
      <c r="AV14" s="476"/>
      <c r="AW14" s="476"/>
      <c r="AX14" s="476"/>
      <c r="AY14" s="482"/>
      <c r="AZ14" s="479"/>
      <c r="BA14" s="479"/>
      <c r="BB14" s="479"/>
      <c r="BC14" s="479"/>
      <c r="BD14" s="479"/>
      <c r="BE14" s="494"/>
      <c r="BF14" s="494"/>
      <c r="BG14" s="494"/>
      <c r="BH14" s="494"/>
      <c r="BI14" s="494"/>
      <c r="BJ14" s="494"/>
      <c r="BK14" s="494"/>
      <c r="BL14" s="494"/>
      <c r="BM14" s="494"/>
      <c r="BN14" s="494"/>
      <c r="BO14" s="494"/>
      <c r="BP14" s="494"/>
      <c r="BQ14" s="509">
        <v>8</v>
      </c>
      <c r="BR14" s="510"/>
      <c r="BS14" s="511"/>
      <c r="BT14" s="512"/>
      <c r="BU14" s="512"/>
      <c r="BV14" s="512"/>
      <c r="BW14" s="512"/>
      <c r="BX14" s="512"/>
      <c r="BY14" s="512"/>
      <c r="BZ14" s="512"/>
      <c r="CA14" s="512"/>
      <c r="CB14" s="512"/>
      <c r="CC14" s="512"/>
      <c r="CD14" s="512"/>
      <c r="CE14" s="512"/>
      <c r="CF14" s="512"/>
      <c r="CG14" s="517"/>
      <c r="CH14" s="518"/>
      <c r="CI14" s="519"/>
      <c r="CJ14" s="519"/>
      <c r="CK14" s="519"/>
      <c r="CL14" s="521"/>
      <c r="CM14" s="518"/>
      <c r="CN14" s="519"/>
      <c r="CO14" s="519"/>
      <c r="CP14" s="519"/>
      <c r="CQ14" s="521"/>
      <c r="CR14" s="518"/>
      <c r="CS14" s="519"/>
      <c r="CT14" s="519"/>
      <c r="CU14" s="519"/>
      <c r="CV14" s="521"/>
      <c r="CW14" s="518"/>
      <c r="CX14" s="519"/>
      <c r="CY14" s="519"/>
      <c r="CZ14" s="519"/>
      <c r="DA14" s="521"/>
      <c r="DB14" s="518"/>
      <c r="DC14" s="519"/>
      <c r="DD14" s="519"/>
      <c r="DE14" s="519"/>
      <c r="DF14" s="521"/>
      <c r="DG14" s="518"/>
      <c r="DH14" s="519"/>
      <c r="DI14" s="519"/>
      <c r="DJ14" s="519"/>
      <c r="DK14" s="521"/>
      <c r="DL14" s="518"/>
      <c r="DM14" s="519"/>
      <c r="DN14" s="519"/>
      <c r="DO14" s="519"/>
      <c r="DP14" s="521"/>
      <c r="DQ14" s="518"/>
      <c r="DR14" s="519"/>
      <c r="DS14" s="519"/>
      <c r="DT14" s="519"/>
      <c r="DU14" s="521"/>
      <c r="DV14" s="535"/>
      <c r="DW14" s="536"/>
      <c r="DX14" s="536"/>
      <c r="DY14" s="536"/>
      <c r="DZ14" s="540"/>
      <c r="EA14" s="538"/>
    </row>
    <row r="15" s="382" customFormat="1" ht="26.25" customHeight="1" spans="1:131">
      <c r="A15" s="397">
        <v>9</v>
      </c>
      <c r="B15" s="398"/>
      <c r="C15" s="399"/>
      <c r="D15" s="399"/>
      <c r="E15" s="399"/>
      <c r="F15" s="399"/>
      <c r="G15" s="399"/>
      <c r="H15" s="399"/>
      <c r="I15" s="399"/>
      <c r="J15" s="399"/>
      <c r="K15" s="399"/>
      <c r="L15" s="399"/>
      <c r="M15" s="399"/>
      <c r="N15" s="399"/>
      <c r="O15" s="399"/>
      <c r="P15" s="409"/>
      <c r="Q15" s="419"/>
      <c r="R15" s="420"/>
      <c r="S15" s="420"/>
      <c r="T15" s="420"/>
      <c r="U15" s="420"/>
      <c r="V15" s="420"/>
      <c r="W15" s="420"/>
      <c r="X15" s="420"/>
      <c r="Y15" s="420"/>
      <c r="Z15" s="420"/>
      <c r="AA15" s="420"/>
      <c r="AB15" s="420"/>
      <c r="AC15" s="420"/>
      <c r="AD15" s="420"/>
      <c r="AE15" s="435"/>
      <c r="AF15" s="436"/>
      <c r="AG15" s="453"/>
      <c r="AH15" s="453"/>
      <c r="AI15" s="453"/>
      <c r="AJ15" s="454"/>
      <c r="AK15" s="455"/>
      <c r="AL15" s="456"/>
      <c r="AM15" s="456"/>
      <c r="AN15" s="456"/>
      <c r="AO15" s="456"/>
      <c r="AP15" s="456"/>
      <c r="AQ15" s="456"/>
      <c r="AR15" s="456"/>
      <c r="AS15" s="456"/>
      <c r="AT15" s="456"/>
      <c r="AU15" s="476"/>
      <c r="AV15" s="476"/>
      <c r="AW15" s="476"/>
      <c r="AX15" s="476"/>
      <c r="AY15" s="482"/>
      <c r="AZ15" s="479"/>
      <c r="BA15" s="479"/>
      <c r="BB15" s="479"/>
      <c r="BC15" s="479"/>
      <c r="BD15" s="479"/>
      <c r="BE15" s="494"/>
      <c r="BF15" s="494"/>
      <c r="BG15" s="494"/>
      <c r="BH15" s="494"/>
      <c r="BI15" s="494"/>
      <c r="BJ15" s="494"/>
      <c r="BK15" s="494"/>
      <c r="BL15" s="494"/>
      <c r="BM15" s="494"/>
      <c r="BN15" s="494"/>
      <c r="BO15" s="494"/>
      <c r="BP15" s="494"/>
      <c r="BQ15" s="509">
        <v>9</v>
      </c>
      <c r="BR15" s="510"/>
      <c r="BS15" s="511"/>
      <c r="BT15" s="512"/>
      <c r="BU15" s="512"/>
      <c r="BV15" s="512"/>
      <c r="BW15" s="512"/>
      <c r="BX15" s="512"/>
      <c r="BY15" s="512"/>
      <c r="BZ15" s="512"/>
      <c r="CA15" s="512"/>
      <c r="CB15" s="512"/>
      <c r="CC15" s="512"/>
      <c r="CD15" s="512"/>
      <c r="CE15" s="512"/>
      <c r="CF15" s="512"/>
      <c r="CG15" s="517"/>
      <c r="CH15" s="518"/>
      <c r="CI15" s="519"/>
      <c r="CJ15" s="519"/>
      <c r="CK15" s="519"/>
      <c r="CL15" s="521"/>
      <c r="CM15" s="518"/>
      <c r="CN15" s="519"/>
      <c r="CO15" s="519"/>
      <c r="CP15" s="519"/>
      <c r="CQ15" s="521"/>
      <c r="CR15" s="518"/>
      <c r="CS15" s="519"/>
      <c r="CT15" s="519"/>
      <c r="CU15" s="519"/>
      <c r="CV15" s="521"/>
      <c r="CW15" s="518"/>
      <c r="CX15" s="519"/>
      <c r="CY15" s="519"/>
      <c r="CZ15" s="519"/>
      <c r="DA15" s="521"/>
      <c r="DB15" s="518"/>
      <c r="DC15" s="519"/>
      <c r="DD15" s="519"/>
      <c r="DE15" s="519"/>
      <c r="DF15" s="521"/>
      <c r="DG15" s="518"/>
      <c r="DH15" s="519"/>
      <c r="DI15" s="519"/>
      <c r="DJ15" s="519"/>
      <c r="DK15" s="521"/>
      <c r="DL15" s="518"/>
      <c r="DM15" s="519"/>
      <c r="DN15" s="519"/>
      <c r="DO15" s="519"/>
      <c r="DP15" s="521"/>
      <c r="DQ15" s="518"/>
      <c r="DR15" s="519"/>
      <c r="DS15" s="519"/>
      <c r="DT15" s="519"/>
      <c r="DU15" s="521"/>
      <c r="DV15" s="535"/>
      <c r="DW15" s="536"/>
      <c r="DX15" s="536"/>
      <c r="DY15" s="536"/>
      <c r="DZ15" s="540"/>
      <c r="EA15" s="538"/>
    </row>
    <row r="16" s="382" customFormat="1" ht="26.25" customHeight="1" spans="1:131">
      <c r="A16" s="397">
        <v>10</v>
      </c>
      <c r="B16" s="398"/>
      <c r="C16" s="399"/>
      <c r="D16" s="399"/>
      <c r="E16" s="399"/>
      <c r="F16" s="399"/>
      <c r="G16" s="399"/>
      <c r="H16" s="399"/>
      <c r="I16" s="399"/>
      <c r="J16" s="399"/>
      <c r="K16" s="399"/>
      <c r="L16" s="399"/>
      <c r="M16" s="399"/>
      <c r="N16" s="399"/>
      <c r="O16" s="399"/>
      <c r="P16" s="409"/>
      <c r="Q16" s="419"/>
      <c r="R16" s="420"/>
      <c r="S16" s="420"/>
      <c r="T16" s="420"/>
      <c r="U16" s="420"/>
      <c r="V16" s="420"/>
      <c r="W16" s="420"/>
      <c r="X16" s="420"/>
      <c r="Y16" s="420"/>
      <c r="Z16" s="420"/>
      <c r="AA16" s="420"/>
      <c r="AB16" s="420"/>
      <c r="AC16" s="420"/>
      <c r="AD16" s="420"/>
      <c r="AE16" s="435"/>
      <c r="AF16" s="436"/>
      <c r="AG16" s="453"/>
      <c r="AH16" s="453"/>
      <c r="AI16" s="453"/>
      <c r="AJ16" s="454"/>
      <c r="AK16" s="455"/>
      <c r="AL16" s="456"/>
      <c r="AM16" s="456"/>
      <c r="AN16" s="456"/>
      <c r="AO16" s="456"/>
      <c r="AP16" s="456"/>
      <c r="AQ16" s="456"/>
      <c r="AR16" s="456"/>
      <c r="AS16" s="456"/>
      <c r="AT16" s="456"/>
      <c r="AU16" s="476"/>
      <c r="AV16" s="476"/>
      <c r="AW16" s="476"/>
      <c r="AX16" s="476"/>
      <c r="AY16" s="482"/>
      <c r="AZ16" s="479"/>
      <c r="BA16" s="479"/>
      <c r="BB16" s="479"/>
      <c r="BC16" s="479"/>
      <c r="BD16" s="479"/>
      <c r="BE16" s="494"/>
      <c r="BF16" s="494"/>
      <c r="BG16" s="494"/>
      <c r="BH16" s="494"/>
      <c r="BI16" s="494"/>
      <c r="BJ16" s="494"/>
      <c r="BK16" s="494"/>
      <c r="BL16" s="494"/>
      <c r="BM16" s="494"/>
      <c r="BN16" s="494"/>
      <c r="BO16" s="494"/>
      <c r="BP16" s="494"/>
      <c r="BQ16" s="509">
        <v>10</v>
      </c>
      <c r="BR16" s="510"/>
      <c r="BS16" s="511"/>
      <c r="BT16" s="512"/>
      <c r="BU16" s="512"/>
      <c r="BV16" s="512"/>
      <c r="BW16" s="512"/>
      <c r="BX16" s="512"/>
      <c r="BY16" s="512"/>
      <c r="BZ16" s="512"/>
      <c r="CA16" s="512"/>
      <c r="CB16" s="512"/>
      <c r="CC16" s="512"/>
      <c r="CD16" s="512"/>
      <c r="CE16" s="512"/>
      <c r="CF16" s="512"/>
      <c r="CG16" s="517"/>
      <c r="CH16" s="518"/>
      <c r="CI16" s="519"/>
      <c r="CJ16" s="519"/>
      <c r="CK16" s="519"/>
      <c r="CL16" s="521"/>
      <c r="CM16" s="518"/>
      <c r="CN16" s="519"/>
      <c r="CO16" s="519"/>
      <c r="CP16" s="519"/>
      <c r="CQ16" s="521"/>
      <c r="CR16" s="518"/>
      <c r="CS16" s="519"/>
      <c r="CT16" s="519"/>
      <c r="CU16" s="519"/>
      <c r="CV16" s="521"/>
      <c r="CW16" s="518"/>
      <c r="CX16" s="519"/>
      <c r="CY16" s="519"/>
      <c r="CZ16" s="519"/>
      <c r="DA16" s="521"/>
      <c r="DB16" s="518"/>
      <c r="DC16" s="519"/>
      <c r="DD16" s="519"/>
      <c r="DE16" s="519"/>
      <c r="DF16" s="521"/>
      <c r="DG16" s="518"/>
      <c r="DH16" s="519"/>
      <c r="DI16" s="519"/>
      <c r="DJ16" s="519"/>
      <c r="DK16" s="521"/>
      <c r="DL16" s="518"/>
      <c r="DM16" s="519"/>
      <c r="DN16" s="519"/>
      <c r="DO16" s="519"/>
      <c r="DP16" s="521"/>
      <c r="DQ16" s="518"/>
      <c r="DR16" s="519"/>
      <c r="DS16" s="519"/>
      <c r="DT16" s="519"/>
      <c r="DU16" s="521"/>
      <c r="DV16" s="535"/>
      <c r="DW16" s="536"/>
      <c r="DX16" s="536"/>
      <c r="DY16" s="536"/>
      <c r="DZ16" s="540"/>
      <c r="EA16" s="538"/>
    </row>
    <row r="17" s="382" customFormat="1" ht="26.25" customHeight="1" spans="1:131">
      <c r="A17" s="397">
        <v>11</v>
      </c>
      <c r="B17" s="398"/>
      <c r="C17" s="399"/>
      <c r="D17" s="399"/>
      <c r="E17" s="399"/>
      <c r="F17" s="399"/>
      <c r="G17" s="399"/>
      <c r="H17" s="399"/>
      <c r="I17" s="399"/>
      <c r="J17" s="399"/>
      <c r="K17" s="399"/>
      <c r="L17" s="399"/>
      <c r="M17" s="399"/>
      <c r="N17" s="399"/>
      <c r="O17" s="399"/>
      <c r="P17" s="409"/>
      <c r="Q17" s="419"/>
      <c r="R17" s="420"/>
      <c r="S17" s="420"/>
      <c r="T17" s="420"/>
      <c r="U17" s="420"/>
      <c r="V17" s="420"/>
      <c r="W17" s="420"/>
      <c r="X17" s="420"/>
      <c r="Y17" s="420"/>
      <c r="Z17" s="420"/>
      <c r="AA17" s="420"/>
      <c r="AB17" s="420"/>
      <c r="AC17" s="420"/>
      <c r="AD17" s="420"/>
      <c r="AE17" s="435"/>
      <c r="AF17" s="436"/>
      <c r="AG17" s="453"/>
      <c r="AH17" s="453"/>
      <c r="AI17" s="453"/>
      <c r="AJ17" s="454"/>
      <c r="AK17" s="455"/>
      <c r="AL17" s="456"/>
      <c r="AM17" s="456"/>
      <c r="AN17" s="456"/>
      <c r="AO17" s="456"/>
      <c r="AP17" s="456"/>
      <c r="AQ17" s="456"/>
      <c r="AR17" s="456"/>
      <c r="AS17" s="456"/>
      <c r="AT17" s="456"/>
      <c r="AU17" s="476"/>
      <c r="AV17" s="476"/>
      <c r="AW17" s="476"/>
      <c r="AX17" s="476"/>
      <c r="AY17" s="482"/>
      <c r="AZ17" s="479"/>
      <c r="BA17" s="479"/>
      <c r="BB17" s="479"/>
      <c r="BC17" s="479"/>
      <c r="BD17" s="479"/>
      <c r="BE17" s="494"/>
      <c r="BF17" s="494"/>
      <c r="BG17" s="494"/>
      <c r="BH17" s="494"/>
      <c r="BI17" s="494"/>
      <c r="BJ17" s="494"/>
      <c r="BK17" s="494"/>
      <c r="BL17" s="494"/>
      <c r="BM17" s="494"/>
      <c r="BN17" s="494"/>
      <c r="BO17" s="494"/>
      <c r="BP17" s="494"/>
      <c r="BQ17" s="509">
        <v>11</v>
      </c>
      <c r="BR17" s="510"/>
      <c r="BS17" s="511"/>
      <c r="BT17" s="512"/>
      <c r="BU17" s="512"/>
      <c r="BV17" s="512"/>
      <c r="BW17" s="512"/>
      <c r="BX17" s="512"/>
      <c r="BY17" s="512"/>
      <c r="BZ17" s="512"/>
      <c r="CA17" s="512"/>
      <c r="CB17" s="512"/>
      <c r="CC17" s="512"/>
      <c r="CD17" s="512"/>
      <c r="CE17" s="512"/>
      <c r="CF17" s="512"/>
      <c r="CG17" s="517"/>
      <c r="CH17" s="518"/>
      <c r="CI17" s="519"/>
      <c r="CJ17" s="519"/>
      <c r="CK17" s="519"/>
      <c r="CL17" s="521"/>
      <c r="CM17" s="518"/>
      <c r="CN17" s="519"/>
      <c r="CO17" s="519"/>
      <c r="CP17" s="519"/>
      <c r="CQ17" s="521"/>
      <c r="CR17" s="518"/>
      <c r="CS17" s="519"/>
      <c r="CT17" s="519"/>
      <c r="CU17" s="519"/>
      <c r="CV17" s="521"/>
      <c r="CW17" s="518"/>
      <c r="CX17" s="519"/>
      <c r="CY17" s="519"/>
      <c r="CZ17" s="519"/>
      <c r="DA17" s="521"/>
      <c r="DB17" s="518"/>
      <c r="DC17" s="519"/>
      <c r="DD17" s="519"/>
      <c r="DE17" s="519"/>
      <c r="DF17" s="521"/>
      <c r="DG17" s="518"/>
      <c r="DH17" s="519"/>
      <c r="DI17" s="519"/>
      <c r="DJ17" s="519"/>
      <c r="DK17" s="521"/>
      <c r="DL17" s="518"/>
      <c r="DM17" s="519"/>
      <c r="DN17" s="519"/>
      <c r="DO17" s="519"/>
      <c r="DP17" s="521"/>
      <c r="DQ17" s="518"/>
      <c r="DR17" s="519"/>
      <c r="DS17" s="519"/>
      <c r="DT17" s="519"/>
      <c r="DU17" s="521"/>
      <c r="DV17" s="535"/>
      <c r="DW17" s="536"/>
      <c r="DX17" s="536"/>
      <c r="DY17" s="536"/>
      <c r="DZ17" s="540"/>
      <c r="EA17" s="538"/>
    </row>
    <row r="18" s="382" customFormat="1" ht="26.25" customHeight="1" spans="1:131">
      <c r="A18" s="397">
        <v>12</v>
      </c>
      <c r="B18" s="398"/>
      <c r="C18" s="399"/>
      <c r="D18" s="399"/>
      <c r="E18" s="399"/>
      <c r="F18" s="399"/>
      <c r="G18" s="399"/>
      <c r="H18" s="399"/>
      <c r="I18" s="399"/>
      <c r="J18" s="399"/>
      <c r="K18" s="399"/>
      <c r="L18" s="399"/>
      <c r="M18" s="399"/>
      <c r="N18" s="399"/>
      <c r="O18" s="399"/>
      <c r="P18" s="409"/>
      <c r="Q18" s="419"/>
      <c r="R18" s="420"/>
      <c r="S18" s="420"/>
      <c r="T18" s="420"/>
      <c r="U18" s="420"/>
      <c r="V18" s="420"/>
      <c r="W18" s="420"/>
      <c r="X18" s="420"/>
      <c r="Y18" s="420"/>
      <c r="Z18" s="420"/>
      <c r="AA18" s="420"/>
      <c r="AB18" s="420"/>
      <c r="AC18" s="420"/>
      <c r="AD18" s="420"/>
      <c r="AE18" s="435"/>
      <c r="AF18" s="436"/>
      <c r="AG18" s="453"/>
      <c r="AH18" s="453"/>
      <c r="AI18" s="453"/>
      <c r="AJ18" s="454"/>
      <c r="AK18" s="455"/>
      <c r="AL18" s="456"/>
      <c r="AM18" s="456"/>
      <c r="AN18" s="456"/>
      <c r="AO18" s="456"/>
      <c r="AP18" s="456"/>
      <c r="AQ18" s="456"/>
      <c r="AR18" s="456"/>
      <c r="AS18" s="456"/>
      <c r="AT18" s="456"/>
      <c r="AU18" s="476"/>
      <c r="AV18" s="476"/>
      <c r="AW18" s="476"/>
      <c r="AX18" s="476"/>
      <c r="AY18" s="482"/>
      <c r="AZ18" s="479"/>
      <c r="BA18" s="479"/>
      <c r="BB18" s="479"/>
      <c r="BC18" s="479"/>
      <c r="BD18" s="479"/>
      <c r="BE18" s="494"/>
      <c r="BF18" s="494"/>
      <c r="BG18" s="494"/>
      <c r="BH18" s="494"/>
      <c r="BI18" s="494"/>
      <c r="BJ18" s="494"/>
      <c r="BK18" s="494"/>
      <c r="BL18" s="494"/>
      <c r="BM18" s="494"/>
      <c r="BN18" s="494"/>
      <c r="BO18" s="494"/>
      <c r="BP18" s="494"/>
      <c r="BQ18" s="509">
        <v>12</v>
      </c>
      <c r="BR18" s="510"/>
      <c r="BS18" s="511"/>
      <c r="BT18" s="512"/>
      <c r="BU18" s="512"/>
      <c r="BV18" s="512"/>
      <c r="BW18" s="512"/>
      <c r="BX18" s="512"/>
      <c r="BY18" s="512"/>
      <c r="BZ18" s="512"/>
      <c r="CA18" s="512"/>
      <c r="CB18" s="512"/>
      <c r="CC18" s="512"/>
      <c r="CD18" s="512"/>
      <c r="CE18" s="512"/>
      <c r="CF18" s="512"/>
      <c r="CG18" s="517"/>
      <c r="CH18" s="518"/>
      <c r="CI18" s="519"/>
      <c r="CJ18" s="519"/>
      <c r="CK18" s="519"/>
      <c r="CL18" s="521"/>
      <c r="CM18" s="518"/>
      <c r="CN18" s="519"/>
      <c r="CO18" s="519"/>
      <c r="CP18" s="519"/>
      <c r="CQ18" s="521"/>
      <c r="CR18" s="518"/>
      <c r="CS18" s="519"/>
      <c r="CT18" s="519"/>
      <c r="CU18" s="519"/>
      <c r="CV18" s="521"/>
      <c r="CW18" s="518"/>
      <c r="CX18" s="519"/>
      <c r="CY18" s="519"/>
      <c r="CZ18" s="519"/>
      <c r="DA18" s="521"/>
      <c r="DB18" s="518"/>
      <c r="DC18" s="519"/>
      <c r="DD18" s="519"/>
      <c r="DE18" s="519"/>
      <c r="DF18" s="521"/>
      <c r="DG18" s="518"/>
      <c r="DH18" s="519"/>
      <c r="DI18" s="519"/>
      <c r="DJ18" s="519"/>
      <c r="DK18" s="521"/>
      <c r="DL18" s="518"/>
      <c r="DM18" s="519"/>
      <c r="DN18" s="519"/>
      <c r="DO18" s="519"/>
      <c r="DP18" s="521"/>
      <c r="DQ18" s="518"/>
      <c r="DR18" s="519"/>
      <c r="DS18" s="519"/>
      <c r="DT18" s="519"/>
      <c r="DU18" s="521"/>
      <c r="DV18" s="535"/>
      <c r="DW18" s="536"/>
      <c r="DX18" s="536"/>
      <c r="DY18" s="536"/>
      <c r="DZ18" s="540"/>
      <c r="EA18" s="538"/>
    </row>
    <row r="19" s="382" customFormat="1" ht="26.25" customHeight="1" spans="1:131">
      <c r="A19" s="397">
        <v>13</v>
      </c>
      <c r="B19" s="398"/>
      <c r="C19" s="399"/>
      <c r="D19" s="399"/>
      <c r="E19" s="399"/>
      <c r="F19" s="399"/>
      <c r="G19" s="399"/>
      <c r="H19" s="399"/>
      <c r="I19" s="399"/>
      <c r="J19" s="399"/>
      <c r="K19" s="399"/>
      <c r="L19" s="399"/>
      <c r="M19" s="399"/>
      <c r="N19" s="399"/>
      <c r="O19" s="399"/>
      <c r="P19" s="409"/>
      <c r="Q19" s="419"/>
      <c r="R19" s="420"/>
      <c r="S19" s="420"/>
      <c r="T19" s="420"/>
      <c r="U19" s="420"/>
      <c r="V19" s="420"/>
      <c r="W19" s="420"/>
      <c r="X19" s="420"/>
      <c r="Y19" s="420"/>
      <c r="Z19" s="420"/>
      <c r="AA19" s="420"/>
      <c r="AB19" s="420"/>
      <c r="AC19" s="420"/>
      <c r="AD19" s="420"/>
      <c r="AE19" s="435"/>
      <c r="AF19" s="436"/>
      <c r="AG19" s="453"/>
      <c r="AH19" s="453"/>
      <c r="AI19" s="453"/>
      <c r="AJ19" s="454"/>
      <c r="AK19" s="455"/>
      <c r="AL19" s="456"/>
      <c r="AM19" s="456"/>
      <c r="AN19" s="456"/>
      <c r="AO19" s="456"/>
      <c r="AP19" s="456"/>
      <c r="AQ19" s="456"/>
      <c r="AR19" s="456"/>
      <c r="AS19" s="456"/>
      <c r="AT19" s="456"/>
      <c r="AU19" s="476"/>
      <c r="AV19" s="476"/>
      <c r="AW19" s="476"/>
      <c r="AX19" s="476"/>
      <c r="AY19" s="482"/>
      <c r="AZ19" s="479"/>
      <c r="BA19" s="479"/>
      <c r="BB19" s="479"/>
      <c r="BC19" s="479"/>
      <c r="BD19" s="479"/>
      <c r="BE19" s="494"/>
      <c r="BF19" s="494"/>
      <c r="BG19" s="494"/>
      <c r="BH19" s="494"/>
      <c r="BI19" s="494"/>
      <c r="BJ19" s="494"/>
      <c r="BK19" s="494"/>
      <c r="BL19" s="494"/>
      <c r="BM19" s="494"/>
      <c r="BN19" s="494"/>
      <c r="BO19" s="494"/>
      <c r="BP19" s="494"/>
      <c r="BQ19" s="509">
        <v>13</v>
      </c>
      <c r="BR19" s="510"/>
      <c r="BS19" s="511"/>
      <c r="BT19" s="512"/>
      <c r="BU19" s="512"/>
      <c r="BV19" s="512"/>
      <c r="BW19" s="512"/>
      <c r="BX19" s="512"/>
      <c r="BY19" s="512"/>
      <c r="BZ19" s="512"/>
      <c r="CA19" s="512"/>
      <c r="CB19" s="512"/>
      <c r="CC19" s="512"/>
      <c r="CD19" s="512"/>
      <c r="CE19" s="512"/>
      <c r="CF19" s="512"/>
      <c r="CG19" s="517"/>
      <c r="CH19" s="518"/>
      <c r="CI19" s="519"/>
      <c r="CJ19" s="519"/>
      <c r="CK19" s="519"/>
      <c r="CL19" s="521"/>
      <c r="CM19" s="518"/>
      <c r="CN19" s="519"/>
      <c r="CO19" s="519"/>
      <c r="CP19" s="519"/>
      <c r="CQ19" s="521"/>
      <c r="CR19" s="518"/>
      <c r="CS19" s="519"/>
      <c r="CT19" s="519"/>
      <c r="CU19" s="519"/>
      <c r="CV19" s="521"/>
      <c r="CW19" s="518"/>
      <c r="CX19" s="519"/>
      <c r="CY19" s="519"/>
      <c r="CZ19" s="519"/>
      <c r="DA19" s="521"/>
      <c r="DB19" s="518"/>
      <c r="DC19" s="519"/>
      <c r="DD19" s="519"/>
      <c r="DE19" s="519"/>
      <c r="DF19" s="521"/>
      <c r="DG19" s="518"/>
      <c r="DH19" s="519"/>
      <c r="DI19" s="519"/>
      <c r="DJ19" s="519"/>
      <c r="DK19" s="521"/>
      <c r="DL19" s="518"/>
      <c r="DM19" s="519"/>
      <c r="DN19" s="519"/>
      <c r="DO19" s="519"/>
      <c r="DP19" s="521"/>
      <c r="DQ19" s="518"/>
      <c r="DR19" s="519"/>
      <c r="DS19" s="519"/>
      <c r="DT19" s="519"/>
      <c r="DU19" s="521"/>
      <c r="DV19" s="535"/>
      <c r="DW19" s="536"/>
      <c r="DX19" s="536"/>
      <c r="DY19" s="536"/>
      <c r="DZ19" s="540"/>
      <c r="EA19" s="538"/>
    </row>
    <row r="20" s="382" customFormat="1" ht="26.25" customHeight="1" spans="1:131">
      <c r="A20" s="397">
        <v>14</v>
      </c>
      <c r="B20" s="398"/>
      <c r="C20" s="399"/>
      <c r="D20" s="399"/>
      <c r="E20" s="399"/>
      <c r="F20" s="399"/>
      <c r="G20" s="399"/>
      <c r="H20" s="399"/>
      <c r="I20" s="399"/>
      <c r="J20" s="399"/>
      <c r="K20" s="399"/>
      <c r="L20" s="399"/>
      <c r="M20" s="399"/>
      <c r="N20" s="399"/>
      <c r="O20" s="399"/>
      <c r="P20" s="409"/>
      <c r="Q20" s="419"/>
      <c r="R20" s="420"/>
      <c r="S20" s="420"/>
      <c r="T20" s="420"/>
      <c r="U20" s="420"/>
      <c r="V20" s="420"/>
      <c r="W20" s="420"/>
      <c r="X20" s="420"/>
      <c r="Y20" s="420"/>
      <c r="Z20" s="420"/>
      <c r="AA20" s="420"/>
      <c r="AB20" s="420"/>
      <c r="AC20" s="420"/>
      <c r="AD20" s="420"/>
      <c r="AE20" s="435"/>
      <c r="AF20" s="436"/>
      <c r="AG20" s="453"/>
      <c r="AH20" s="453"/>
      <c r="AI20" s="453"/>
      <c r="AJ20" s="454"/>
      <c r="AK20" s="455"/>
      <c r="AL20" s="456"/>
      <c r="AM20" s="456"/>
      <c r="AN20" s="456"/>
      <c r="AO20" s="456"/>
      <c r="AP20" s="456"/>
      <c r="AQ20" s="456"/>
      <c r="AR20" s="456"/>
      <c r="AS20" s="456"/>
      <c r="AT20" s="456"/>
      <c r="AU20" s="476"/>
      <c r="AV20" s="476"/>
      <c r="AW20" s="476"/>
      <c r="AX20" s="476"/>
      <c r="AY20" s="482"/>
      <c r="AZ20" s="479"/>
      <c r="BA20" s="479"/>
      <c r="BB20" s="479"/>
      <c r="BC20" s="479"/>
      <c r="BD20" s="479"/>
      <c r="BE20" s="494"/>
      <c r="BF20" s="494"/>
      <c r="BG20" s="494"/>
      <c r="BH20" s="494"/>
      <c r="BI20" s="494"/>
      <c r="BJ20" s="494"/>
      <c r="BK20" s="494"/>
      <c r="BL20" s="494"/>
      <c r="BM20" s="494"/>
      <c r="BN20" s="494"/>
      <c r="BO20" s="494"/>
      <c r="BP20" s="494"/>
      <c r="BQ20" s="509">
        <v>14</v>
      </c>
      <c r="BR20" s="510"/>
      <c r="BS20" s="511"/>
      <c r="BT20" s="512"/>
      <c r="BU20" s="512"/>
      <c r="BV20" s="512"/>
      <c r="BW20" s="512"/>
      <c r="BX20" s="512"/>
      <c r="BY20" s="512"/>
      <c r="BZ20" s="512"/>
      <c r="CA20" s="512"/>
      <c r="CB20" s="512"/>
      <c r="CC20" s="512"/>
      <c r="CD20" s="512"/>
      <c r="CE20" s="512"/>
      <c r="CF20" s="512"/>
      <c r="CG20" s="517"/>
      <c r="CH20" s="518"/>
      <c r="CI20" s="519"/>
      <c r="CJ20" s="519"/>
      <c r="CK20" s="519"/>
      <c r="CL20" s="521"/>
      <c r="CM20" s="518"/>
      <c r="CN20" s="519"/>
      <c r="CO20" s="519"/>
      <c r="CP20" s="519"/>
      <c r="CQ20" s="521"/>
      <c r="CR20" s="518"/>
      <c r="CS20" s="519"/>
      <c r="CT20" s="519"/>
      <c r="CU20" s="519"/>
      <c r="CV20" s="521"/>
      <c r="CW20" s="518"/>
      <c r="CX20" s="519"/>
      <c r="CY20" s="519"/>
      <c r="CZ20" s="519"/>
      <c r="DA20" s="521"/>
      <c r="DB20" s="518"/>
      <c r="DC20" s="519"/>
      <c r="DD20" s="519"/>
      <c r="DE20" s="519"/>
      <c r="DF20" s="521"/>
      <c r="DG20" s="518"/>
      <c r="DH20" s="519"/>
      <c r="DI20" s="519"/>
      <c r="DJ20" s="519"/>
      <c r="DK20" s="521"/>
      <c r="DL20" s="518"/>
      <c r="DM20" s="519"/>
      <c r="DN20" s="519"/>
      <c r="DO20" s="519"/>
      <c r="DP20" s="521"/>
      <c r="DQ20" s="518"/>
      <c r="DR20" s="519"/>
      <c r="DS20" s="519"/>
      <c r="DT20" s="519"/>
      <c r="DU20" s="521"/>
      <c r="DV20" s="535"/>
      <c r="DW20" s="536"/>
      <c r="DX20" s="536"/>
      <c r="DY20" s="536"/>
      <c r="DZ20" s="540"/>
      <c r="EA20" s="538"/>
    </row>
    <row r="21" s="382" customFormat="1" ht="26.25" customHeight="1" spans="1:131">
      <c r="A21" s="397">
        <v>15</v>
      </c>
      <c r="B21" s="398"/>
      <c r="C21" s="399"/>
      <c r="D21" s="399"/>
      <c r="E21" s="399"/>
      <c r="F21" s="399"/>
      <c r="G21" s="399"/>
      <c r="H21" s="399"/>
      <c r="I21" s="399"/>
      <c r="J21" s="399"/>
      <c r="K21" s="399"/>
      <c r="L21" s="399"/>
      <c r="M21" s="399"/>
      <c r="N21" s="399"/>
      <c r="O21" s="399"/>
      <c r="P21" s="409"/>
      <c r="Q21" s="419"/>
      <c r="R21" s="420"/>
      <c r="S21" s="420"/>
      <c r="T21" s="420"/>
      <c r="U21" s="420"/>
      <c r="V21" s="420"/>
      <c r="W21" s="420"/>
      <c r="X21" s="420"/>
      <c r="Y21" s="420"/>
      <c r="Z21" s="420"/>
      <c r="AA21" s="420"/>
      <c r="AB21" s="420"/>
      <c r="AC21" s="420"/>
      <c r="AD21" s="420"/>
      <c r="AE21" s="435"/>
      <c r="AF21" s="436"/>
      <c r="AG21" s="453"/>
      <c r="AH21" s="453"/>
      <c r="AI21" s="453"/>
      <c r="AJ21" s="454"/>
      <c r="AK21" s="455"/>
      <c r="AL21" s="456"/>
      <c r="AM21" s="456"/>
      <c r="AN21" s="456"/>
      <c r="AO21" s="456"/>
      <c r="AP21" s="456"/>
      <c r="AQ21" s="456"/>
      <c r="AR21" s="456"/>
      <c r="AS21" s="456"/>
      <c r="AT21" s="456"/>
      <c r="AU21" s="476"/>
      <c r="AV21" s="476"/>
      <c r="AW21" s="476"/>
      <c r="AX21" s="476"/>
      <c r="AY21" s="482"/>
      <c r="AZ21" s="479"/>
      <c r="BA21" s="479"/>
      <c r="BB21" s="479"/>
      <c r="BC21" s="479"/>
      <c r="BD21" s="479"/>
      <c r="BE21" s="494"/>
      <c r="BF21" s="494"/>
      <c r="BG21" s="494"/>
      <c r="BH21" s="494"/>
      <c r="BI21" s="494"/>
      <c r="BJ21" s="494"/>
      <c r="BK21" s="494"/>
      <c r="BL21" s="494"/>
      <c r="BM21" s="494"/>
      <c r="BN21" s="494"/>
      <c r="BO21" s="494"/>
      <c r="BP21" s="494"/>
      <c r="BQ21" s="509">
        <v>15</v>
      </c>
      <c r="BR21" s="510"/>
      <c r="BS21" s="511"/>
      <c r="BT21" s="512"/>
      <c r="BU21" s="512"/>
      <c r="BV21" s="512"/>
      <c r="BW21" s="512"/>
      <c r="BX21" s="512"/>
      <c r="BY21" s="512"/>
      <c r="BZ21" s="512"/>
      <c r="CA21" s="512"/>
      <c r="CB21" s="512"/>
      <c r="CC21" s="512"/>
      <c r="CD21" s="512"/>
      <c r="CE21" s="512"/>
      <c r="CF21" s="512"/>
      <c r="CG21" s="517"/>
      <c r="CH21" s="518"/>
      <c r="CI21" s="519"/>
      <c r="CJ21" s="519"/>
      <c r="CK21" s="519"/>
      <c r="CL21" s="521"/>
      <c r="CM21" s="518"/>
      <c r="CN21" s="519"/>
      <c r="CO21" s="519"/>
      <c r="CP21" s="519"/>
      <c r="CQ21" s="521"/>
      <c r="CR21" s="518"/>
      <c r="CS21" s="519"/>
      <c r="CT21" s="519"/>
      <c r="CU21" s="519"/>
      <c r="CV21" s="521"/>
      <c r="CW21" s="518"/>
      <c r="CX21" s="519"/>
      <c r="CY21" s="519"/>
      <c r="CZ21" s="519"/>
      <c r="DA21" s="521"/>
      <c r="DB21" s="518"/>
      <c r="DC21" s="519"/>
      <c r="DD21" s="519"/>
      <c r="DE21" s="519"/>
      <c r="DF21" s="521"/>
      <c r="DG21" s="518"/>
      <c r="DH21" s="519"/>
      <c r="DI21" s="519"/>
      <c r="DJ21" s="519"/>
      <c r="DK21" s="521"/>
      <c r="DL21" s="518"/>
      <c r="DM21" s="519"/>
      <c r="DN21" s="519"/>
      <c r="DO21" s="519"/>
      <c r="DP21" s="521"/>
      <c r="DQ21" s="518"/>
      <c r="DR21" s="519"/>
      <c r="DS21" s="519"/>
      <c r="DT21" s="519"/>
      <c r="DU21" s="521"/>
      <c r="DV21" s="535"/>
      <c r="DW21" s="536"/>
      <c r="DX21" s="536"/>
      <c r="DY21" s="536"/>
      <c r="DZ21" s="540"/>
      <c r="EA21" s="538"/>
    </row>
    <row r="22" s="382" customFormat="1" ht="26.25" customHeight="1" spans="1:131">
      <c r="A22" s="397">
        <v>16</v>
      </c>
      <c r="B22" s="398"/>
      <c r="C22" s="399"/>
      <c r="D22" s="399"/>
      <c r="E22" s="399"/>
      <c r="F22" s="399"/>
      <c r="G22" s="399"/>
      <c r="H22" s="399"/>
      <c r="I22" s="399"/>
      <c r="J22" s="399"/>
      <c r="K22" s="399"/>
      <c r="L22" s="399"/>
      <c r="M22" s="399"/>
      <c r="N22" s="399"/>
      <c r="O22" s="399"/>
      <c r="P22" s="409"/>
      <c r="Q22" s="421"/>
      <c r="R22" s="422"/>
      <c r="S22" s="422"/>
      <c r="T22" s="422"/>
      <c r="U22" s="422"/>
      <c r="V22" s="422"/>
      <c r="W22" s="422"/>
      <c r="X22" s="422"/>
      <c r="Y22" s="422"/>
      <c r="Z22" s="422"/>
      <c r="AA22" s="422"/>
      <c r="AB22" s="422"/>
      <c r="AC22" s="422"/>
      <c r="AD22" s="422"/>
      <c r="AE22" s="437"/>
      <c r="AF22" s="436"/>
      <c r="AG22" s="453"/>
      <c r="AH22" s="453"/>
      <c r="AI22" s="453"/>
      <c r="AJ22" s="454"/>
      <c r="AK22" s="457"/>
      <c r="AL22" s="458"/>
      <c r="AM22" s="458"/>
      <c r="AN22" s="458"/>
      <c r="AO22" s="458"/>
      <c r="AP22" s="458"/>
      <c r="AQ22" s="458"/>
      <c r="AR22" s="458"/>
      <c r="AS22" s="458"/>
      <c r="AT22" s="458"/>
      <c r="AU22" s="477"/>
      <c r="AV22" s="477"/>
      <c r="AW22" s="477"/>
      <c r="AX22" s="477"/>
      <c r="AY22" s="483"/>
      <c r="AZ22" s="484" t="s">
        <v>287</v>
      </c>
      <c r="BA22" s="484"/>
      <c r="BB22" s="484"/>
      <c r="BC22" s="484"/>
      <c r="BD22" s="485"/>
      <c r="BE22" s="494"/>
      <c r="BF22" s="494"/>
      <c r="BG22" s="494"/>
      <c r="BH22" s="494"/>
      <c r="BI22" s="494"/>
      <c r="BJ22" s="494"/>
      <c r="BK22" s="494"/>
      <c r="BL22" s="494"/>
      <c r="BM22" s="494"/>
      <c r="BN22" s="494"/>
      <c r="BO22" s="494"/>
      <c r="BP22" s="494"/>
      <c r="BQ22" s="509">
        <v>16</v>
      </c>
      <c r="BR22" s="510"/>
      <c r="BS22" s="511"/>
      <c r="BT22" s="512"/>
      <c r="BU22" s="512"/>
      <c r="BV22" s="512"/>
      <c r="BW22" s="512"/>
      <c r="BX22" s="512"/>
      <c r="BY22" s="512"/>
      <c r="BZ22" s="512"/>
      <c r="CA22" s="512"/>
      <c r="CB22" s="512"/>
      <c r="CC22" s="512"/>
      <c r="CD22" s="512"/>
      <c r="CE22" s="512"/>
      <c r="CF22" s="512"/>
      <c r="CG22" s="517"/>
      <c r="CH22" s="518"/>
      <c r="CI22" s="519"/>
      <c r="CJ22" s="519"/>
      <c r="CK22" s="519"/>
      <c r="CL22" s="521"/>
      <c r="CM22" s="518"/>
      <c r="CN22" s="519"/>
      <c r="CO22" s="519"/>
      <c r="CP22" s="519"/>
      <c r="CQ22" s="521"/>
      <c r="CR22" s="518"/>
      <c r="CS22" s="519"/>
      <c r="CT22" s="519"/>
      <c r="CU22" s="519"/>
      <c r="CV22" s="521"/>
      <c r="CW22" s="518"/>
      <c r="CX22" s="519"/>
      <c r="CY22" s="519"/>
      <c r="CZ22" s="519"/>
      <c r="DA22" s="521"/>
      <c r="DB22" s="518"/>
      <c r="DC22" s="519"/>
      <c r="DD22" s="519"/>
      <c r="DE22" s="519"/>
      <c r="DF22" s="521"/>
      <c r="DG22" s="518"/>
      <c r="DH22" s="519"/>
      <c r="DI22" s="519"/>
      <c r="DJ22" s="519"/>
      <c r="DK22" s="521"/>
      <c r="DL22" s="518"/>
      <c r="DM22" s="519"/>
      <c r="DN22" s="519"/>
      <c r="DO22" s="519"/>
      <c r="DP22" s="521"/>
      <c r="DQ22" s="518"/>
      <c r="DR22" s="519"/>
      <c r="DS22" s="519"/>
      <c r="DT22" s="519"/>
      <c r="DU22" s="521"/>
      <c r="DV22" s="535"/>
      <c r="DW22" s="536"/>
      <c r="DX22" s="536"/>
      <c r="DY22" s="536"/>
      <c r="DZ22" s="540"/>
      <c r="EA22" s="538"/>
    </row>
    <row r="23" s="382" customFormat="1" ht="26.25" customHeight="1" spans="1:131">
      <c r="A23" s="400" t="s">
        <v>288</v>
      </c>
      <c r="B23" s="401" t="s">
        <v>289</v>
      </c>
      <c r="C23" s="402"/>
      <c r="D23" s="402"/>
      <c r="E23" s="402"/>
      <c r="F23" s="402"/>
      <c r="G23" s="402"/>
      <c r="H23" s="402"/>
      <c r="I23" s="402"/>
      <c r="J23" s="402"/>
      <c r="K23" s="402"/>
      <c r="L23" s="402"/>
      <c r="M23" s="402"/>
      <c r="N23" s="402"/>
      <c r="O23" s="402"/>
      <c r="P23" s="410"/>
      <c r="Q23" s="423">
        <f>Q7</f>
        <v>17308</v>
      </c>
      <c r="R23" s="424"/>
      <c r="S23" s="424"/>
      <c r="T23" s="424"/>
      <c r="U23" s="424"/>
      <c r="V23" s="424">
        <f>V7</f>
        <v>16836</v>
      </c>
      <c r="W23" s="424"/>
      <c r="X23" s="424"/>
      <c r="Y23" s="424"/>
      <c r="Z23" s="424"/>
      <c r="AA23" s="424">
        <f>AA7</f>
        <v>472</v>
      </c>
      <c r="AB23" s="424"/>
      <c r="AC23" s="424"/>
      <c r="AD23" s="424"/>
      <c r="AE23" s="438"/>
      <c r="AF23" s="439">
        <v>432</v>
      </c>
      <c r="AG23" s="424"/>
      <c r="AH23" s="424"/>
      <c r="AI23" s="424"/>
      <c r="AJ23" s="459"/>
      <c r="AK23" s="460"/>
      <c r="AL23" s="461"/>
      <c r="AM23" s="461"/>
      <c r="AN23" s="461"/>
      <c r="AO23" s="461"/>
      <c r="AP23" s="424">
        <f>AP7</f>
        <v>9497</v>
      </c>
      <c r="AQ23" s="424"/>
      <c r="AR23" s="424"/>
      <c r="AS23" s="424"/>
      <c r="AT23" s="424"/>
      <c r="AU23" s="478"/>
      <c r="AV23" s="478"/>
      <c r="AW23" s="478"/>
      <c r="AX23" s="478"/>
      <c r="AY23" s="486"/>
      <c r="AZ23" s="487" t="s">
        <v>46</v>
      </c>
      <c r="BA23" s="488"/>
      <c r="BB23" s="488"/>
      <c r="BC23" s="488"/>
      <c r="BD23" s="489"/>
      <c r="BE23" s="494"/>
      <c r="BF23" s="494"/>
      <c r="BG23" s="494"/>
      <c r="BH23" s="494"/>
      <c r="BI23" s="494"/>
      <c r="BJ23" s="494"/>
      <c r="BK23" s="494"/>
      <c r="BL23" s="494"/>
      <c r="BM23" s="494"/>
      <c r="BN23" s="494"/>
      <c r="BO23" s="494"/>
      <c r="BP23" s="494"/>
      <c r="BQ23" s="509">
        <v>17</v>
      </c>
      <c r="BR23" s="510"/>
      <c r="BS23" s="511"/>
      <c r="BT23" s="512"/>
      <c r="BU23" s="512"/>
      <c r="BV23" s="512"/>
      <c r="BW23" s="512"/>
      <c r="BX23" s="512"/>
      <c r="BY23" s="512"/>
      <c r="BZ23" s="512"/>
      <c r="CA23" s="512"/>
      <c r="CB23" s="512"/>
      <c r="CC23" s="512"/>
      <c r="CD23" s="512"/>
      <c r="CE23" s="512"/>
      <c r="CF23" s="512"/>
      <c r="CG23" s="517"/>
      <c r="CH23" s="518"/>
      <c r="CI23" s="519"/>
      <c r="CJ23" s="519"/>
      <c r="CK23" s="519"/>
      <c r="CL23" s="521"/>
      <c r="CM23" s="518"/>
      <c r="CN23" s="519"/>
      <c r="CO23" s="519"/>
      <c r="CP23" s="519"/>
      <c r="CQ23" s="521"/>
      <c r="CR23" s="518"/>
      <c r="CS23" s="519"/>
      <c r="CT23" s="519"/>
      <c r="CU23" s="519"/>
      <c r="CV23" s="521"/>
      <c r="CW23" s="518"/>
      <c r="CX23" s="519"/>
      <c r="CY23" s="519"/>
      <c r="CZ23" s="519"/>
      <c r="DA23" s="521"/>
      <c r="DB23" s="518"/>
      <c r="DC23" s="519"/>
      <c r="DD23" s="519"/>
      <c r="DE23" s="519"/>
      <c r="DF23" s="521"/>
      <c r="DG23" s="518"/>
      <c r="DH23" s="519"/>
      <c r="DI23" s="519"/>
      <c r="DJ23" s="519"/>
      <c r="DK23" s="521"/>
      <c r="DL23" s="518"/>
      <c r="DM23" s="519"/>
      <c r="DN23" s="519"/>
      <c r="DO23" s="519"/>
      <c r="DP23" s="521"/>
      <c r="DQ23" s="518"/>
      <c r="DR23" s="519"/>
      <c r="DS23" s="519"/>
      <c r="DT23" s="519"/>
      <c r="DU23" s="521"/>
      <c r="DV23" s="535"/>
      <c r="DW23" s="536"/>
      <c r="DX23" s="536"/>
      <c r="DY23" s="536"/>
      <c r="DZ23" s="540"/>
      <c r="EA23" s="538"/>
    </row>
    <row r="24" s="382" customFormat="1" ht="26.25" customHeight="1" spans="1:131">
      <c r="A24" s="403" t="s">
        <v>290</v>
      </c>
      <c r="B24" s="403"/>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79"/>
      <c r="BA24" s="479"/>
      <c r="BB24" s="479"/>
      <c r="BC24" s="479"/>
      <c r="BD24" s="479"/>
      <c r="BE24" s="494"/>
      <c r="BF24" s="494"/>
      <c r="BG24" s="494"/>
      <c r="BH24" s="494"/>
      <c r="BI24" s="494"/>
      <c r="BJ24" s="494"/>
      <c r="BK24" s="494"/>
      <c r="BL24" s="494"/>
      <c r="BM24" s="494"/>
      <c r="BN24" s="494"/>
      <c r="BO24" s="494"/>
      <c r="BP24" s="494"/>
      <c r="BQ24" s="509">
        <v>18</v>
      </c>
      <c r="BR24" s="510"/>
      <c r="BS24" s="511"/>
      <c r="BT24" s="512"/>
      <c r="BU24" s="512"/>
      <c r="BV24" s="512"/>
      <c r="BW24" s="512"/>
      <c r="BX24" s="512"/>
      <c r="BY24" s="512"/>
      <c r="BZ24" s="512"/>
      <c r="CA24" s="512"/>
      <c r="CB24" s="512"/>
      <c r="CC24" s="512"/>
      <c r="CD24" s="512"/>
      <c r="CE24" s="512"/>
      <c r="CF24" s="512"/>
      <c r="CG24" s="517"/>
      <c r="CH24" s="518"/>
      <c r="CI24" s="519"/>
      <c r="CJ24" s="519"/>
      <c r="CK24" s="519"/>
      <c r="CL24" s="521"/>
      <c r="CM24" s="518"/>
      <c r="CN24" s="519"/>
      <c r="CO24" s="519"/>
      <c r="CP24" s="519"/>
      <c r="CQ24" s="521"/>
      <c r="CR24" s="518"/>
      <c r="CS24" s="519"/>
      <c r="CT24" s="519"/>
      <c r="CU24" s="519"/>
      <c r="CV24" s="521"/>
      <c r="CW24" s="518"/>
      <c r="CX24" s="519"/>
      <c r="CY24" s="519"/>
      <c r="CZ24" s="519"/>
      <c r="DA24" s="521"/>
      <c r="DB24" s="518"/>
      <c r="DC24" s="519"/>
      <c r="DD24" s="519"/>
      <c r="DE24" s="519"/>
      <c r="DF24" s="521"/>
      <c r="DG24" s="518"/>
      <c r="DH24" s="519"/>
      <c r="DI24" s="519"/>
      <c r="DJ24" s="519"/>
      <c r="DK24" s="521"/>
      <c r="DL24" s="518"/>
      <c r="DM24" s="519"/>
      <c r="DN24" s="519"/>
      <c r="DO24" s="519"/>
      <c r="DP24" s="521"/>
      <c r="DQ24" s="518"/>
      <c r="DR24" s="519"/>
      <c r="DS24" s="519"/>
      <c r="DT24" s="519"/>
      <c r="DU24" s="521"/>
      <c r="DV24" s="535"/>
      <c r="DW24" s="536"/>
      <c r="DX24" s="536"/>
      <c r="DY24" s="536"/>
      <c r="DZ24" s="540"/>
      <c r="EA24" s="538"/>
    </row>
    <row r="25" s="380" customFormat="1" ht="26.25" customHeight="1" spans="1:131">
      <c r="A25" s="389" t="s">
        <v>291</v>
      </c>
      <c r="B25" s="389"/>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89"/>
      <c r="BA25" s="389"/>
      <c r="BB25" s="389"/>
      <c r="BC25" s="389"/>
      <c r="BD25" s="389"/>
      <c r="BE25" s="389"/>
      <c r="BF25" s="389"/>
      <c r="BG25" s="389"/>
      <c r="BH25" s="389"/>
      <c r="BI25" s="389"/>
      <c r="BJ25" s="479"/>
      <c r="BK25" s="479"/>
      <c r="BL25" s="479"/>
      <c r="BM25" s="479"/>
      <c r="BN25" s="479"/>
      <c r="BO25" s="405"/>
      <c r="BP25" s="405"/>
      <c r="BQ25" s="509">
        <v>19</v>
      </c>
      <c r="BR25" s="510"/>
      <c r="BS25" s="511"/>
      <c r="BT25" s="512"/>
      <c r="BU25" s="512"/>
      <c r="BV25" s="512"/>
      <c r="BW25" s="512"/>
      <c r="BX25" s="512"/>
      <c r="BY25" s="512"/>
      <c r="BZ25" s="512"/>
      <c r="CA25" s="512"/>
      <c r="CB25" s="512"/>
      <c r="CC25" s="512"/>
      <c r="CD25" s="512"/>
      <c r="CE25" s="512"/>
      <c r="CF25" s="512"/>
      <c r="CG25" s="517"/>
      <c r="CH25" s="518"/>
      <c r="CI25" s="519"/>
      <c r="CJ25" s="519"/>
      <c r="CK25" s="519"/>
      <c r="CL25" s="521"/>
      <c r="CM25" s="518"/>
      <c r="CN25" s="519"/>
      <c r="CO25" s="519"/>
      <c r="CP25" s="519"/>
      <c r="CQ25" s="521"/>
      <c r="CR25" s="518"/>
      <c r="CS25" s="519"/>
      <c r="CT25" s="519"/>
      <c r="CU25" s="519"/>
      <c r="CV25" s="521"/>
      <c r="CW25" s="518"/>
      <c r="CX25" s="519"/>
      <c r="CY25" s="519"/>
      <c r="CZ25" s="519"/>
      <c r="DA25" s="521"/>
      <c r="DB25" s="518"/>
      <c r="DC25" s="519"/>
      <c r="DD25" s="519"/>
      <c r="DE25" s="519"/>
      <c r="DF25" s="521"/>
      <c r="DG25" s="518"/>
      <c r="DH25" s="519"/>
      <c r="DI25" s="519"/>
      <c r="DJ25" s="519"/>
      <c r="DK25" s="521"/>
      <c r="DL25" s="518"/>
      <c r="DM25" s="519"/>
      <c r="DN25" s="519"/>
      <c r="DO25" s="519"/>
      <c r="DP25" s="521"/>
      <c r="DQ25" s="518"/>
      <c r="DR25" s="519"/>
      <c r="DS25" s="519"/>
      <c r="DT25" s="519"/>
      <c r="DU25" s="521"/>
      <c r="DV25" s="535"/>
      <c r="DW25" s="536"/>
      <c r="DX25" s="536"/>
      <c r="DY25" s="536"/>
      <c r="DZ25" s="540"/>
      <c r="EA25" s="383"/>
    </row>
    <row r="26" s="380" customFormat="1" ht="26.25" customHeight="1" spans="1:131">
      <c r="A26" s="390" t="s">
        <v>113</v>
      </c>
      <c r="B26" s="391"/>
      <c r="C26" s="391"/>
      <c r="D26" s="391"/>
      <c r="E26" s="391"/>
      <c r="F26" s="391"/>
      <c r="G26" s="391"/>
      <c r="H26" s="391"/>
      <c r="I26" s="391"/>
      <c r="J26" s="391"/>
      <c r="K26" s="391"/>
      <c r="L26" s="391"/>
      <c r="M26" s="391"/>
      <c r="N26" s="391"/>
      <c r="O26" s="391"/>
      <c r="P26" s="406"/>
      <c r="Q26" s="411" t="s">
        <v>292</v>
      </c>
      <c r="R26" s="412"/>
      <c r="S26" s="412"/>
      <c r="T26" s="412"/>
      <c r="U26" s="413"/>
      <c r="V26" s="411" t="s">
        <v>293</v>
      </c>
      <c r="W26" s="412"/>
      <c r="X26" s="412"/>
      <c r="Y26" s="412"/>
      <c r="Z26" s="413"/>
      <c r="AA26" s="411" t="s">
        <v>294</v>
      </c>
      <c r="AB26" s="412"/>
      <c r="AC26" s="412"/>
      <c r="AD26" s="412"/>
      <c r="AE26" s="412"/>
      <c r="AF26" s="440" t="s">
        <v>295</v>
      </c>
      <c r="AG26" s="462"/>
      <c r="AH26" s="462"/>
      <c r="AI26" s="462"/>
      <c r="AJ26" s="463"/>
      <c r="AK26" s="412" t="s">
        <v>273</v>
      </c>
      <c r="AL26" s="412"/>
      <c r="AM26" s="412"/>
      <c r="AN26" s="412"/>
      <c r="AO26" s="413"/>
      <c r="AP26" s="411" t="s">
        <v>296</v>
      </c>
      <c r="AQ26" s="412"/>
      <c r="AR26" s="412"/>
      <c r="AS26" s="412"/>
      <c r="AT26" s="413"/>
      <c r="AU26" s="411" t="s">
        <v>297</v>
      </c>
      <c r="AV26" s="412"/>
      <c r="AW26" s="412"/>
      <c r="AX26" s="412"/>
      <c r="AY26" s="413"/>
      <c r="AZ26" s="411" t="s">
        <v>298</v>
      </c>
      <c r="BA26" s="412"/>
      <c r="BB26" s="412"/>
      <c r="BC26" s="412"/>
      <c r="BD26" s="413"/>
      <c r="BE26" s="411" t="s">
        <v>275</v>
      </c>
      <c r="BF26" s="412"/>
      <c r="BG26" s="412"/>
      <c r="BH26" s="412"/>
      <c r="BI26" s="447"/>
      <c r="BJ26" s="479"/>
      <c r="BK26" s="479"/>
      <c r="BL26" s="479"/>
      <c r="BM26" s="479"/>
      <c r="BN26" s="479"/>
      <c r="BO26" s="405"/>
      <c r="BP26" s="405"/>
      <c r="BQ26" s="509">
        <v>20</v>
      </c>
      <c r="BR26" s="510"/>
      <c r="BS26" s="511"/>
      <c r="BT26" s="512"/>
      <c r="BU26" s="512"/>
      <c r="BV26" s="512"/>
      <c r="BW26" s="512"/>
      <c r="BX26" s="512"/>
      <c r="BY26" s="512"/>
      <c r="BZ26" s="512"/>
      <c r="CA26" s="512"/>
      <c r="CB26" s="512"/>
      <c r="CC26" s="512"/>
      <c r="CD26" s="512"/>
      <c r="CE26" s="512"/>
      <c r="CF26" s="512"/>
      <c r="CG26" s="517"/>
      <c r="CH26" s="518"/>
      <c r="CI26" s="519"/>
      <c r="CJ26" s="519"/>
      <c r="CK26" s="519"/>
      <c r="CL26" s="521"/>
      <c r="CM26" s="518"/>
      <c r="CN26" s="519"/>
      <c r="CO26" s="519"/>
      <c r="CP26" s="519"/>
      <c r="CQ26" s="521"/>
      <c r="CR26" s="518"/>
      <c r="CS26" s="519"/>
      <c r="CT26" s="519"/>
      <c r="CU26" s="519"/>
      <c r="CV26" s="521"/>
      <c r="CW26" s="518"/>
      <c r="CX26" s="519"/>
      <c r="CY26" s="519"/>
      <c r="CZ26" s="519"/>
      <c r="DA26" s="521"/>
      <c r="DB26" s="518"/>
      <c r="DC26" s="519"/>
      <c r="DD26" s="519"/>
      <c r="DE26" s="519"/>
      <c r="DF26" s="521"/>
      <c r="DG26" s="518"/>
      <c r="DH26" s="519"/>
      <c r="DI26" s="519"/>
      <c r="DJ26" s="519"/>
      <c r="DK26" s="521"/>
      <c r="DL26" s="518"/>
      <c r="DM26" s="519"/>
      <c r="DN26" s="519"/>
      <c r="DO26" s="519"/>
      <c r="DP26" s="521"/>
      <c r="DQ26" s="518"/>
      <c r="DR26" s="519"/>
      <c r="DS26" s="519"/>
      <c r="DT26" s="519"/>
      <c r="DU26" s="521"/>
      <c r="DV26" s="535"/>
      <c r="DW26" s="536"/>
      <c r="DX26" s="536"/>
      <c r="DY26" s="536"/>
      <c r="DZ26" s="540"/>
      <c r="EA26" s="383"/>
    </row>
    <row r="27" s="380" customFormat="1" ht="26.25" customHeight="1" spans="1:131">
      <c r="A27" s="392"/>
      <c r="B27" s="393"/>
      <c r="C27" s="393"/>
      <c r="D27" s="393"/>
      <c r="E27" s="393"/>
      <c r="F27" s="393"/>
      <c r="G27" s="393"/>
      <c r="H27" s="393"/>
      <c r="I27" s="393"/>
      <c r="J27" s="393"/>
      <c r="K27" s="393"/>
      <c r="L27" s="393"/>
      <c r="M27" s="393"/>
      <c r="N27" s="393"/>
      <c r="O27" s="393"/>
      <c r="P27" s="407"/>
      <c r="Q27" s="414"/>
      <c r="R27" s="415"/>
      <c r="S27" s="415"/>
      <c r="T27" s="415"/>
      <c r="U27" s="416"/>
      <c r="V27" s="414"/>
      <c r="W27" s="415"/>
      <c r="X27" s="415"/>
      <c r="Y27" s="415"/>
      <c r="Z27" s="416"/>
      <c r="AA27" s="414"/>
      <c r="AB27" s="415"/>
      <c r="AC27" s="415"/>
      <c r="AD27" s="415"/>
      <c r="AE27" s="415"/>
      <c r="AF27" s="441"/>
      <c r="AG27" s="464"/>
      <c r="AH27" s="464"/>
      <c r="AI27" s="464"/>
      <c r="AJ27" s="465"/>
      <c r="AK27" s="415"/>
      <c r="AL27" s="415"/>
      <c r="AM27" s="415"/>
      <c r="AN27" s="415"/>
      <c r="AO27" s="416"/>
      <c r="AP27" s="414"/>
      <c r="AQ27" s="415"/>
      <c r="AR27" s="415"/>
      <c r="AS27" s="415"/>
      <c r="AT27" s="416"/>
      <c r="AU27" s="414"/>
      <c r="AV27" s="415"/>
      <c r="AW27" s="415"/>
      <c r="AX27" s="415"/>
      <c r="AY27" s="416"/>
      <c r="AZ27" s="414"/>
      <c r="BA27" s="415"/>
      <c r="BB27" s="415"/>
      <c r="BC27" s="415"/>
      <c r="BD27" s="416"/>
      <c r="BE27" s="414"/>
      <c r="BF27" s="415"/>
      <c r="BG27" s="415"/>
      <c r="BH27" s="415"/>
      <c r="BI27" s="448"/>
      <c r="BJ27" s="479"/>
      <c r="BK27" s="479"/>
      <c r="BL27" s="479"/>
      <c r="BM27" s="479"/>
      <c r="BN27" s="479"/>
      <c r="BO27" s="405"/>
      <c r="BP27" s="405"/>
      <c r="BQ27" s="509">
        <v>21</v>
      </c>
      <c r="BR27" s="510"/>
      <c r="BS27" s="511"/>
      <c r="BT27" s="512"/>
      <c r="BU27" s="512"/>
      <c r="BV27" s="512"/>
      <c r="BW27" s="512"/>
      <c r="BX27" s="512"/>
      <c r="BY27" s="512"/>
      <c r="BZ27" s="512"/>
      <c r="CA27" s="512"/>
      <c r="CB27" s="512"/>
      <c r="CC27" s="512"/>
      <c r="CD27" s="512"/>
      <c r="CE27" s="512"/>
      <c r="CF27" s="512"/>
      <c r="CG27" s="517"/>
      <c r="CH27" s="518"/>
      <c r="CI27" s="519"/>
      <c r="CJ27" s="519"/>
      <c r="CK27" s="519"/>
      <c r="CL27" s="521"/>
      <c r="CM27" s="518"/>
      <c r="CN27" s="519"/>
      <c r="CO27" s="519"/>
      <c r="CP27" s="519"/>
      <c r="CQ27" s="521"/>
      <c r="CR27" s="518"/>
      <c r="CS27" s="519"/>
      <c r="CT27" s="519"/>
      <c r="CU27" s="519"/>
      <c r="CV27" s="521"/>
      <c r="CW27" s="518"/>
      <c r="CX27" s="519"/>
      <c r="CY27" s="519"/>
      <c r="CZ27" s="519"/>
      <c r="DA27" s="521"/>
      <c r="DB27" s="518"/>
      <c r="DC27" s="519"/>
      <c r="DD27" s="519"/>
      <c r="DE27" s="519"/>
      <c r="DF27" s="521"/>
      <c r="DG27" s="518"/>
      <c r="DH27" s="519"/>
      <c r="DI27" s="519"/>
      <c r="DJ27" s="519"/>
      <c r="DK27" s="521"/>
      <c r="DL27" s="518"/>
      <c r="DM27" s="519"/>
      <c r="DN27" s="519"/>
      <c r="DO27" s="519"/>
      <c r="DP27" s="521"/>
      <c r="DQ27" s="518"/>
      <c r="DR27" s="519"/>
      <c r="DS27" s="519"/>
      <c r="DT27" s="519"/>
      <c r="DU27" s="521"/>
      <c r="DV27" s="535"/>
      <c r="DW27" s="536"/>
      <c r="DX27" s="536"/>
      <c r="DY27" s="536"/>
      <c r="DZ27" s="540"/>
      <c r="EA27" s="383"/>
    </row>
    <row r="28" s="380" customFormat="1" ht="26.25" customHeight="1" spans="1:131">
      <c r="A28" s="404">
        <v>1</v>
      </c>
      <c r="B28" s="395" t="s">
        <v>299</v>
      </c>
      <c r="C28" s="396"/>
      <c r="D28" s="396"/>
      <c r="E28" s="396"/>
      <c r="F28" s="396"/>
      <c r="G28" s="396"/>
      <c r="H28" s="396"/>
      <c r="I28" s="396"/>
      <c r="J28" s="396"/>
      <c r="K28" s="396"/>
      <c r="L28" s="396"/>
      <c r="M28" s="396"/>
      <c r="N28" s="396"/>
      <c r="O28" s="396"/>
      <c r="P28" s="408"/>
      <c r="Q28" s="425">
        <v>4069</v>
      </c>
      <c r="R28" s="426"/>
      <c r="S28" s="426"/>
      <c r="T28" s="426"/>
      <c r="U28" s="426"/>
      <c r="V28" s="426">
        <v>4751</v>
      </c>
      <c r="W28" s="426"/>
      <c r="X28" s="426"/>
      <c r="Y28" s="426"/>
      <c r="Z28" s="426"/>
      <c r="AA28" s="426">
        <f t="shared" ref="AA28:AA32" si="0">Q28-V28</f>
        <v>-682</v>
      </c>
      <c r="AB28" s="426"/>
      <c r="AC28" s="426"/>
      <c r="AD28" s="426"/>
      <c r="AE28" s="442"/>
      <c r="AF28" s="443">
        <v>-682</v>
      </c>
      <c r="AG28" s="426"/>
      <c r="AH28" s="426"/>
      <c r="AI28" s="426"/>
      <c r="AJ28" s="466"/>
      <c r="AK28" s="467">
        <v>559</v>
      </c>
      <c r="AL28" s="468"/>
      <c r="AM28" s="468"/>
      <c r="AN28" s="468"/>
      <c r="AO28" s="468"/>
      <c r="AP28" s="470" t="s">
        <v>46</v>
      </c>
      <c r="AQ28" s="470"/>
      <c r="AR28" s="470"/>
      <c r="AS28" s="470"/>
      <c r="AT28" s="470"/>
      <c r="AU28" s="470" t="s">
        <v>46</v>
      </c>
      <c r="AV28" s="470"/>
      <c r="AW28" s="470"/>
      <c r="AX28" s="470"/>
      <c r="AY28" s="470"/>
      <c r="AZ28" s="490"/>
      <c r="BA28" s="490"/>
      <c r="BB28" s="490"/>
      <c r="BC28" s="490"/>
      <c r="BD28" s="490"/>
      <c r="BE28" s="496"/>
      <c r="BF28" s="496"/>
      <c r="BG28" s="496"/>
      <c r="BH28" s="496"/>
      <c r="BI28" s="497"/>
      <c r="BJ28" s="479"/>
      <c r="BK28" s="479"/>
      <c r="BL28" s="479"/>
      <c r="BM28" s="479"/>
      <c r="BN28" s="479"/>
      <c r="BO28" s="405"/>
      <c r="BP28" s="405"/>
      <c r="BQ28" s="509">
        <v>22</v>
      </c>
      <c r="BR28" s="510"/>
      <c r="BS28" s="511"/>
      <c r="BT28" s="512"/>
      <c r="BU28" s="512"/>
      <c r="BV28" s="512"/>
      <c r="BW28" s="512"/>
      <c r="BX28" s="512"/>
      <c r="BY28" s="512"/>
      <c r="BZ28" s="512"/>
      <c r="CA28" s="512"/>
      <c r="CB28" s="512"/>
      <c r="CC28" s="512"/>
      <c r="CD28" s="512"/>
      <c r="CE28" s="512"/>
      <c r="CF28" s="512"/>
      <c r="CG28" s="517"/>
      <c r="CH28" s="518"/>
      <c r="CI28" s="519"/>
      <c r="CJ28" s="519"/>
      <c r="CK28" s="519"/>
      <c r="CL28" s="521"/>
      <c r="CM28" s="518"/>
      <c r="CN28" s="519"/>
      <c r="CO28" s="519"/>
      <c r="CP28" s="519"/>
      <c r="CQ28" s="521"/>
      <c r="CR28" s="518"/>
      <c r="CS28" s="519"/>
      <c r="CT28" s="519"/>
      <c r="CU28" s="519"/>
      <c r="CV28" s="521"/>
      <c r="CW28" s="518"/>
      <c r="CX28" s="519"/>
      <c r="CY28" s="519"/>
      <c r="CZ28" s="519"/>
      <c r="DA28" s="521"/>
      <c r="DB28" s="518"/>
      <c r="DC28" s="519"/>
      <c r="DD28" s="519"/>
      <c r="DE28" s="519"/>
      <c r="DF28" s="521"/>
      <c r="DG28" s="518"/>
      <c r="DH28" s="519"/>
      <c r="DI28" s="519"/>
      <c r="DJ28" s="519"/>
      <c r="DK28" s="521"/>
      <c r="DL28" s="518"/>
      <c r="DM28" s="519"/>
      <c r="DN28" s="519"/>
      <c r="DO28" s="519"/>
      <c r="DP28" s="521"/>
      <c r="DQ28" s="518"/>
      <c r="DR28" s="519"/>
      <c r="DS28" s="519"/>
      <c r="DT28" s="519"/>
      <c r="DU28" s="521"/>
      <c r="DV28" s="535"/>
      <c r="DW28" s="536"/>
      <c r="DX28" s="536"/>
      <c r="DY28" s="536"/>
      <c r="DZ28" s="540"/>
      <c r="EA28" s="383"/>
    </row>
    <row r="29" s="380" customFormat="1" ht="26.25" customHeight="1" spans="1:131">
      <c r="A29" s="404">
        <v>2</v>
      </c>
      <c r="B29" s="398" t="s">
        <v>300</v>
      </c>
      <c r="C29" s="399"/>
      <c r="D29" s="399"/>
      <c r="E29" s="399"/>
      <c r="F29" s="399"/>
      <c r="G29" s="399"/>
      <c r="H29" s="399"/>
      <c r="I29" s="399"/>
      <c r="J29" s="399"/>
      <c r="K29" s="399"/>
      <c r="L29" s="399"/>
      <c r="M29" s="399"/>
      <c r="N29" s="399"/>
      <c r="O29" s="399"/>
      <c r="P29" s="409"/>
      <c r="Q29" s="419">
        <v>293</v>
      </c>
      <c r="R29" s="420"/>
      <c r="S29" s="420"/>
      <c r="T29" s="420"/>
      <c r="U29" s="420"/>
      <c r="V29" s="420">
        <v>292</v>
      </c>
      <c r="W29" s="420"/>
      <c r="X29" s="420"/>
      <c r="Y29" s="420"/>
      <c r="Z29" s="420"/>
      <c r="AA29" s="420">
        <f t="shared" si="0"/>
        <v>1</v>
      </c>
      <c r="AB29" s="420"/>
      <c r="AC29" s="420"/>
      <c r="AD29" s="420"/>
      <c r="AE29" s="435"/>
      <c r="AF29" s="436">
        <v>1</v>
      </c>
      <c r="AG29" s="453"/>
      <c r="AH29" s="453"/>
      <c r="AI29" s="453"/>
      <c r="AJ29" s="454"/>
      <c r="AK29" s="469">
        <v>60</v>
      </c>
      <c r="AL29" s="470"/>
      <c r="AM29" s="470"/>
      <c r="AN29" s="470"/>
      <c r="AO29" s="470"/>
      <c r="AP29" s="470" t="s">
        <v>46</v>
      </c>
      <c r="AQ29" s="470"/>
      <c r="AR29" s="470"/>
      <c r="AS29" s="470"/>
      <c r="AT29" s="470"/>
      <c r="AU29" s="470" t="s">
        <v>46</v>
      </c>
      <c r="AV29" s="470"/>
      <c r="AW29" s="470"/>
      <c r="AX29" s="470"/>
      <c r="AY29" s="470"/>
      <c r="AZ29" s="491"/>
      <c r="BA29" s="491"/>
      <c r="BB29" s="491"/>
      <c r="BC29" s="491"/>
      <c r="BD29" s="491"/>
      <c r="BE29" s="498"/>
      <c r="BF29" s="498"/>
      <c r="BG29" s="498"/>
      <c r="BH29" s="498"/>
      <c r="BI29" s="499"/>
      <c r="BJ29" s="479"/>
      <c r="BK29" s="479"/>
      <c r="BL29" s="479"/>
      <c r="BM29" s="479"/>
      <c r="BN29" s="479"/>
      <c r="BO29" s="405"/>
      <c r="BP29" s="405"/>
      <c r="BQ29" s="509">
        <v>23</v>
      </c>
      <c r="BR29" s="510"/>
      <c r="BS29" s="511"/>
      <c r="BT29" s="512"/>
      <c r="BU29" s="512"/>
      <c r="BV29" s="512"/>
      <c r="BW29" s="512"/>
      <c r="BX29" s="512"/>
      <c r="BY29" s="512"/>
      <c r="BZ29" s="512"/>
      <c r="CA29" s="512"/>
      <c r="CB29" s="512"/>
      <c r="CC29" s="512"/>
      <c r="CD29" s="512"/>
      <c r="CE29" s="512"/>
      <c r="CF29" s="512"/>
      <c r="CG29" s="517"/>
      <c r="CH29" s="518"/>
      <c r="CI29" s="519"/>
      <c r="CJ29" s="519"/>
      <c r="CK29" s="519"/>
      <c r="CL29" s="521"/>
      <c r="CM29" s="518"/>
      <c r="CN29" s="519"/>
      <c r="CO29" s="519"/>
      <c r="CP29" s="519"/>
      <c r="CQ29" s="521"/>
      <c r="CR29" s="518"/>
      <c r="CS29" s="519"/>
      <c r="CT29" s="519"/>
      <c r="CU29" s="519"/>
      <c r="CV29" s="521"/>
      <c r="CW29" s="518"/>
      <c r="CX29" s="519"/>
      <c r="CY29" s="519"/>
      <c r="CZ29" s="519"/>
      <c r="DA29" s="521"/>
      <c r="DB29" s="518"/>
      <c r="DC29" s="519"/>
      <c r="DD29" s="519"/>
      <c r="DE29" s="519"/>
      <c r="DF29" s="521"/>
      <c r="DG29" s="518"/>
      <c r="DH29" s="519"/>
      <c r="DI29" s="519"/>
      <c r="DJ29" s="519"/>
      <c r="DK29" s="521"/>
      <c r="DL29" s="518"/>
      <c r="DM29" s="519"/>
      <c r="DN29" s="519"/>
      <c r="DO29" s="519"/>
      <c r="DP29" s="521"/>
      <c r="DQ29" s="518"/>
      <c r="DR29" s="519"/>
      <c r="DS29" s="519"/>
      <c r="DT29" s="519"/>
      <c r="DU29" s="521"/>
      <c r="DV29" s="535"/>
      <c r="DW29" s="536"/>
      <c r="DX29" s="536"/>
      <c r="DY29" s="536"/>
      <c r="DZ29" s="540"/>
      <c r="EA29" s="383"/>
    </row>
    <row r="30" s="380" customFormat="1" ht="26.25" customHeight="1" spans="1:131">
      <c r="A30" s="404">
        <v>3</v>
      </c>
      <c r="B30" s="398" t="s">
        <v>301</v>
      </c>
      <c r="C30" s="399"/>
      <c r="D30" s="399"/>
      <c r="E30" s="399"/>
      <c r="F30" s="399"/>
      <c r="G30" s="399"/>
      <c r="H30" s="399"/>
      <c r="I30" s="399"/>
      <c r="J30" s="399"/>
      <c r="K30" s="399"/>
      <c r="L30" s="399"/>
      <c r="M30" s="399"/>
      <c r="N30" s="399"/>
      <c r="O30" s="399"/>
      <c r="P30" s="409"/>
      <c r="Q30" s="419">
        <v>808</v>
      </c>
      <c r="R30" s="420"/>
      <c r="S30" s="420"/>
      <c r="T30" s="420"/>
      <c r="U30" s="420"/>
      <c r="V30" s="420">
        <v>727</v>
      </c>
      <c r="W30" s="420"/>
      <c r="X30" s="420"/>
      <c r="Y30" s="420"/>
      <c r="Z30" s="420"/>
      <c r="AA30" s="420">
        <f t="shared" si="0"/>
        <v>81</v>
      </c>
      <c r="AB30" s="420"/>
      <c r="AC30" s="420"/>
      <c r="AD30" s="420"/>
      <c r="AE30" s="435"/>
      <c r="AF30" s="436">
        <v>1842</v>
      </c>
      <c r="AG30" s="453"/>
      <c r="AH30" s="453"/>
      <c r="AI30" s="453"/>
      <c r="AJ30" s="454"/>
      <c r="AK30" s="469">
        <v>5</v>
      </c>
      <c r="AL30" s="470"/>
      <c r="AM30" s="470"/>
      <c r="AN30" s="470"/>
      <c r="AO30" s="470"/>
      <c r="AP30" s="470">
        <v>104</v>
      </c>
      <c r="AQ30" s="470"/>
      <c r="AR30" s="470"/>
      <c r="AS30" s="470"/>
      <c r="AT30" s="470"/>
      <c r="AU30" s="470" t="s">
        <v>46</v>
      </c>
      <c r="AV30" s="470"/>
      <c r="AW30" s="470"/>
      <c r="AX30" s="470"/>
      <c r="AY30" s="470"/>
      <c r="AZ30" s="491" t="s">
        <v>46</v>
      </c>
      <c r="BA30" s="491"/>
      <c r="BB30" s="491"/>
      <c r="BC30" s="491"/>
      <c r="BD30" s="491"/>
      <c r="BE30" s="498" t="s">
        <v>302</v>
      </c>
      <c r="BF30" s="498"/>
      <c r="BG30" s="498"/>
      <c r="BH30" s="498"/>
      <c r="BI30" s="499"/>
      <c r="BJ30" s="479"/>
      <c r="BK30" s="479"/>
      <c r="BL30" s="479"/>
      <c r="BM30" s="479"/>
      <c r="BN30" s="479"/>
      <c r="BO30" s="405"/>
      <c r="BP30" s="405"/>
      <c r="BQ30" s="509">
        <v>24</v>
      </c>
      <c r="BR30" s="510"/>
      <c r="BS30" s="511"/>
      <c r="BT30" s="512"/>
      <c r="BU30" s="512"/>
      <c r="BV30" s="512"/>
      <c r="BW30" s="512"/>
      <c r="BX30" s="512"/>
      <c r="BY30" s="512"/>
      <c r="BZ30" s="512"/>
      <c r="CA30" s="512"/>
      <c r="CB30" s="512"/>
      <c r="CC30" s="512"/>
      <c r="CD30" s="512"/>
      <c r="CE30" s="512"/>
      <c r="CF30" s="512"/>
      <c r="CG30" s="517"/>
      <c r="CH30" s="518"/>
      <c r="CI30" s="519"/>
      <c r="CJ30" s="519"/>
      <c r="CK30" s="519"/>
      <c r="CL30" s="521"/>
      <c r="CM30" s="518"/>
      <c r="CN30" s="519"/>
      <c r="CO30" s="519"/>
      <c r="CP30" s="519"/>
      <c r="CQ30" s="521"/>
      <c r="CR30" s="518"/>
      <c r="CS30" s="519"/>
      <c r="CT30" s="519"/>
      <c r="CU30" s="519"/>
      <c r="CV30" s="521"/>
      <c r="CW30" s="518"/>
      <c r="CX30" s="519"/>
      <c r="CY30" s="519"/>
      <c r="CZ30" s="519"/>
      <c r="DA30" s="521"/>
      <c r="DB30" s="518"/>
      <c r="DC30" s="519"/>
      <c r="DD30" s="519"/>
      <c r="DE30" s="519"/>
      <c r="DF30" s="521"/>
      <c r="DG30" s="518"/>
      <c r="DH30" s="519"/>
      <c r="DI30" s="519"/>
      <c r="DJ30" s="519"/>
      <c r="DK30" s="521"/>
      <c r="DL30" s="518"/>
      <c r="DM30" s="519"/>
      <c r="DN30" s="519"/>
      <c r="DO30" s="519"/>
      <c r="DP30" s="521"/>
      <c r="DQ30" s="518"/>
      <c r="DR30" s="519"/>
      <c r="DS30" s="519"/>
      <c r="DT30" s="519"/>
      <c r="DU30" s="521"/>
      <c r="DV30" s="535"/>
      <c r="DW30" s="536"/>
      <c r="DX30" s="536"/>
      <c r="DY30" s="536"/>
      <c r="DZ30" s="540"/>
      <c r="EA30" s="383"/>
    </row>
    <row r="31" s="380" customFormat="1" ht="26.25" customHeight="1" spans="1:131">
      <c r="A31" s="404">
        <v>4</v>
      </c>
      <c r="B31" s="398" t="s">
        <v>303</v>
      </c>
      <c r="C31" s="399"/>
      <c r="D31" s="399"/>
      <c r="E31" s="399"/>
      <c r="F31" s="399"/>
      <c r="G31" s="399"/>
      <c r="H31" s="399"/>
      <c r="I31" s="399"/>
      <c r="J31" s="399"/>
      <c r="K31" s="399"/>
      <c r="L31" s="399"/>
      <c r="M31" s="399"/>
      <c r="N31" s="399"/>
      <c r="O31" s="399"/>
      <c r="P31" s="409"/>
      <c r="Q31" s="419">
        <v>399</v>
      </c>
      <c r="R31" s="420"/>
      <c r="S31" s="420"/>
      <c r="T31" s="420"/>
      <c r="U31" s="420"/>
      <c r="V31" s="420">
        <v>397</v>
      </c>
      <c r="W31" s="420"/>
      <c r="X31" s="420"/>
      <c r="Y31" s="420"/>
      <c r="Z31" s="420"/>
      <c r="AA31" s="420">
        <f t="shared" si="0"/>
        <v>2</v>
      </c>
      <c r="AB31" s="420"/>
      <c r="AC31" s="420"/>
      <c r="AD31" s="420"/>
      <c r="AE31" s="435"/>
      <c r="AF31" s="436">
        <v>27</v>
      </c>
      <c r="AG31" s="453"/>
      <c r="AH31" s="453"/>
      <c r="AI31" s="453"/>
      <c r="AJ31" s="454"/>
      <c r="AK31" s="469">
        <v>238</v>
      </c>
      <c r="AL31" s="470"/>
      <c r="AM31" s="470"/>
      <c r="AN31" s="470"/>
      <c r="AO31" s="470"/>
      <c r="AP31" s="470">
        <v>3649</v>
      </c>
      <c r="AQ31" s="470"/>
      <c r="AR31" s="470"/>
      <c r="AS31" s="470"/>
      <c r="AT31" s="470"/>
      <c r="AU31" s="470">
        <v>2543</v>
      </c>
      <c r="AV31" s="470"/>
      <c r="AW31" s="470"/>
      <c r="AX31" s="470"/>
      <c r="AY31" s="470"/>
      <c r="AZ31" s="491" t="s">
        <v>46</v>
      </c>
      <c r="BA31" s="491"/>
      <c r="BB31" s="491"/>
      <c r="BC31" s="491"/>
      <c r="BD31" s="491"/>
      <c r="BE31" s="498" t="s">
        <v>302</v>
      </c>
      <c r="BF31" s="498"/>
      <c r="BG31" s="498"/>
      <c r="BH31" s="498"/>
      <c r="BI31" s="499"/>
      <c r="BJ31" s="479"/>
      <c r="BK31" s="479"/>
      <c r="BL31" s="479"/>
      <c r="BM31" s="479"/>
      <c r="BN31" s="479"/>
      <c r="BO31" s="405"/>
      <c r="BP31" s="405"/>
      <c r="BQ31" s="509">
        <v>25</v>
      </c>
      <c r="BR31" s="510"/>
      <c r="BS31" s="511"/>
      <c r="BT31" s="512"/>
      <c r="BU31" s="512"/>
      <c r="BV31" s="512"/>
      <c r="BW31" s="512"/>
      <c r="BX31" s="512"/>
      <c r="BY31" s="512"/>
      <c r="BZ31" s="512"/>
      <c r="CA31" s="512"/>
      <c r="CB31" s="512"/>
      <c r="CC31" s="512"/>
      <c r="CD31" s="512"/>
      <c r="CE31" s="512"/>
      <c r="CF31" s="512"/>
      <c r="CG31" s="517"/>
      <c r="CH31" s="518"/>
      <c r="CI31" s="519"/>
      <c r="CJ31" s="519"/>
      <c r="CK31" s="519"/>
      <c r="CL31" s="521"/>
      <c r="CM31" s="518"/>
      <c r="CN31" s="519"/>
      <c r="CO31" s="519"/>
      <c r="CP31" s="519"/>
      <c r="CQ31" s="521"/>
      <c r="CR31" s="518"/>
      <c r="CS31" s="519"/>
      <c r="CT31" s="519"/>
      <c r="CU31" s="519"/>
      <c r="CV31" s="521"/>
      <c r="CW31" s="518"/>
      <c r="CX31" s="519"/>
      <c r="CY31" s="519"/>
      <c r="CZ31" s="519"/>
      <c r="DA31" s="521"/>
      <c r="DB31" s="518"/>
      <c r="DC31" s="519"/>
      <c r="DD31" s="519"/>
      <c r="DE31" s="519"/>
      <c r="DF31" s="521"/>
      <c r="DG31" s="518"/>
      <c r="DH31" s="519"/>
      <c r="DI31" s="519"/>
      <c r="DJ31" s="519"/>
      <c r="DK31" s="521"/>
      <c r="DL31" s="518"/>
      <c r="DM31" s="519"/>
      <c r="DN31" s="519"/>
      <c r="DO31" s="519"/>
      <c r="DP31" s="521"/>
      <c r="DQ31" s="518"/>
      <c r="DR31" s="519"/>
      <c r="DS31" s="519"/>
      <c r="DT31" s="519"/>
      <c r="DU31" s="521"/>
      <c r="DV31" s="535"/>
      <c r="DW31" s="536"/>
      <c r="DX31" s="536"/>
      <c r="DY31" s="536"/>
      <c r="DZ31" s="540"/>
      <c r="EA31" s="383"/>
    </row>
    <row r="32" s="380" customFormat="1" ht="26.25" customHeight="1" spans="1:131">
      <c r="A32" s="404">
        <v>5</v>
      </c>
      <c r="B32" s="398" t="s">
        <v>304</v>
      </c>
      <c r="C32" s="399"/>
      <c r="D32" s="399"/>
      <c r="E32" s="399"/>
      <c r="F32" s="399"/>
      <c r="G32" s="399"/>
      <c r="H32" s="399"/>
      <c r="I32" s="399"/>
      <c r="J32" s="399"/>
      <c r="K32" s="399"/>
      <c r="L32" s="399"/>
      <c r="M32" s="399"/>
      <c r="N32" s="399"/>
      <c r="O32" s="399"/>
      <c r="P32" s="409"/>
      <c r="Q32" s="419">
        <v>304</v>
      </c>
      <c r="R32" s="420"/>
      <c r="S32" s="420"/>
      <c r="T32" s="420"/>
      <c r="U32" s="420"/>
      <c r="V32" s="420">
        <v>302</v>
      </c>
      <c r="W32" s="420"/>
      <c r="X32" s="420"/>
      <c r="Y32" s="420"/>
      <c r="Z32" s="420"/>
      <c r="AA32" s="420">
        <f t="shared" si="0"/>
        <v>2</v>
      </c>
      <c r="AB32" s="420"/>
      <c r="AC32" s="420"/>
      <c r="AD32" s="420"/>
      <c r="AE32" s="435"/>
      <c r="AF32" s="436">
        <v>2</v>
      </c>
      <c r="AG32" s="453"/>
      <c r="AH32" s="453"/>
      <c r="AI32" s="453"/>
      <c r="AJ32" s="454"/>
      <c r="AK32" s="469">
        <v>140</v>
      </c>
      <c r="AL32" s="470"/>
      <c r="AM32" s="470"/>
      <c r="AN32" s="470"/>
      <c r="AO32" s="470"/>
      <c r="AP32" s="470" t="s">
        <v>46</v>
      </c>
      <c r="AQ32" s="470"/>
      <c r="AR32" s="470"/>
      <c r="AS32" s="470"/>
      <c r="AT32" s="470"/>
      <c r="AU32" s="470" t="s">
        <v>46</v>
      </c>
      <c r="AV32" s="470"/>
      <c r="AW32" s="470"/>
      <c r="AX32" s="470"/>
      <c r="AY32" s="470"/>
      <c r="AZ32" s="491" t="s">
        <v>46</v>
      </c>
      <c r="BA32" s="491"/>
      <c r="BB32" s="491"/>
      <c r="BC32" s="491"/>
      <c r="BD32" s="491"/>
      <c r="BE32" s="498" t="s">
        <v>305</v>
      </c>
      <c r="BF32" s="498"/>
      <c r="BG32" s="498"/>
      <c r="BH32" s="498"/>
      <c r="BI32" s="499"/>
      <c r="BJ32" s="479"/>
      <c r="BK32" s="479"/>
      <c r="BL32" s="479"/>
      <c r="BM32" s="479"/>
      <c r="BN32" s="479"/>
      <c r="BO32" s="405"/>
      <c r="BP32" s="405"/>
      <c r="BQ32" s="509">
        <v>26</v>
      </c>
      <c r="BR32" s="510"/>
      <c r="BS32" s="511"/>
      <c r="BT32" s="512"/>
      <c r="BU32" s="512"/>
      <c r="BV32" s="512"/>
      <c r="BW32" s="512"/>
      <c r="BX32" s="512"/>
      <c r="BY32" s="512"/>
      <c r="BZ32" s="512"/>
      <c r="CA32" s="512"/>
      <c r="CB32" s="512"/>
      <c r="CC32" s="512"/>
      <c r="CD32" s="512"/>
      <c r="CE32" s="512"/>
      <c r="CF32" s="512"/>
      <c r="CG32" s="517"/>
      <c r="CH32" s="518"/>
      <c r="CI32" s="519"/>
      <c r="CJ32" s="519"/>
      <c r="CK32" s="519"/>
      <c r="CL32" s="521"/>
      <c r="CM32" s="518"/>
      <c r="CN32" s="519"/>
      <c r="CO32" s="519"/>
      <c r="CP32" s="519"/>
      <c r="CQ32" s="521"/>
      <c r="CR32" s="518"/>
      <c r="CS32" s="519"/>
      <c r="CT32" s="519"/>
      <c r="CU32" s="519"/>
      <c r="CV32" s="521"/>
      <c r="CW32" s="518"/>
      <c r="CX32" s="519"/>
      <c r="CY32" s="519"/>
      <c r="CZ32" s="519"/>
      <c r="DA32" s="521"/>
      <c r="DB32" s="518"/>
      <c r="DC32" s="519"/>
      <c r="DD32" s="519"/>
      <c r="DE32" s="519"/>
      <c r="DF32" s="521"/>
      <c r="DG32" s="518"/>
      <c r="DH32" s="519"/>
      <c r="DI32" s="519"/>
      <c r="DJ32" s="519"/>
      <c r="DK32" s="521"/>
      <c r="DL32" s="518"/>
      <c r="DM32" s="519"/>
      <c r="DN32" s="519"/>
      <c r="DO32" s="519"/>
      <c r="DP32" s="521"/>
      <c r="DQ32" s="518"/>
      <c r="DR32" s="519"/>
      <c r="DS32" s="519"/>
      <c r="DT32" s="519"/>
      <c r="DU32" s="521"/>
      <c r="DV32" s="535"/>
      <c r="DW32" s="536"/>
      <c r="DX32" s="536"/>
      <c r="DY32" s="536"/>
      <c r="DZ32" s="540"/>
      <c r="EA32" s="383"/>
    </row>
    <row r="33" s="380" customFormat="1" ht="26.25" customHeight="1" spans="1:131">
      <c r="A33" s="404">
        <v>6</v>
      </c>
      <c r="B33" s="398"/>
      <c r="C33" s="399"/>
      <c r="D33" s="399"/>
      <c r="E33" s="399"/>
      <c r="F33" s="399"/>
      <c r="G33" s="399"/>
      <c r="H33" s="399"/>
      <c r="I33" s="399"/>
      <c r="J33" s="399"/>
      <c r="K33" s="399"/>
      <c r="L33" s="399"/>
      <c r="M33" s="399"/>
      <c r="N33" s="399"/>
      <c r="O33" s="399"/>
      <c r="P33" s="409"/>
      <c r="Q33" s="419"/>
      <c r="R33" s="420"/>
      <c r="S33" s="420"/>
      <c r="T33" s="420"/>
      <c r="U33" s="420"/>
      <c r="V33" s="420"/>
      <c r="W33" s="420"/>
      <c r="X33" s="420"/>
      <c r="Y33" s="420"/>
      <c r="Z33" s="420"/>
      <c r="AA33" s="420"/>
      <c r="AB33" s="420"/>
      <c r="AC33" s="420"/>
      <c r="AD33" s="420"/>
      <c r="AE33" s="435"/>
      <c r="AF33" s="436"/>
      <c r="AG33" s="453"/>
      <c r="AH33" s="453"/>
      <c r="AI33" s="453"/>
      <c r="AJ33" s="454"/>
      <c r="AK33" s="469"/>
      <c r="AL33" s="470"/>
      <c r="AM33" s="470"/>
      <c r="AN33" s="470"/>
      <c r="AO33" s="470"/>
      <c r="AP33" s="470"/>
      <c r="AQ33" s="470"/>
      <c r="AR33" s="470"/>
      <c r="AS33" s="470"/>
      <c r="AT33" s="470"/>
      <c r="AU33" s="470"/>
      <c r="AV33" s="470"/>
      <c r="AW33" s="470"/>
      <c r="AX33" s="470"/>
      <c r="AY33" s="470"/>
      <c r="AZ33" s="491"/>
      <c r="BA33" s="491"/>
      <c r="BB33" s="491"/>
      <c r="BC33" s="491"/>
      <c r="BD33" s="491"/>
      <c r="BE33" s="498"/>
      <c r="BF33" s="498"/>
      <c r="BG33" s="498"/>
      <c r="BH33" s="498"/>
      <c r="BI33" s="499"/>
      <c r="BJ33" s="479"/>
      <c r="BK33" s="479"/>
      <c r="BL33" s="479"/>
      <c r="BM33" s="479"/>
      <c r="BN33" s="479"/>
      <c r="BO33" s="405"/>
      <c r="BP33" s="405"/>
      <c r="BQ33" s="509">
        <v>27</v>
      </c>
      <c r="BR33" s="510"/>
      <c r="BS33" s="511"/>
      <c r="BT33" s="512"/>
      <c r="BU33" s="512"/>
      <c r="BV33" s="512"/>
      <c r="BW33" s="512"/>
      <c r="BX33" s="512"/>
      <c r="BY33" s="512"/>
      <c r="BZ33" s="512"/>
      <c r="CA33" s="512"/>
      <c r="CB33" s="512"/>
      <c r="CC33" s="512"/>
      <c r="CD33" s="512"/>
      <c r="CE33" s="512"/>
      <c r="CF33" s="512"/>
      <c r="CG33" s="517"/>
      <c r="CH33" s="518"/>
      <c r="CI33" s="519"/>
      <c r="CJ33" s="519"/>
      <c r="CK33" s="519"/>
      <c r="CL33" s="521"/>
      <c r="CM33" s="518"/>
      <c r="CN33" s="519"/>
      <c r="CO33" s="519"/>
      <c r="CP33" s="519"/>
      <c r="CQ33" s="521"/>
      <c r="CR33" s="518"/>
      <c r="CS33" s="519"/>
      <c r="CT33" s="519"/>
      <c r="CU33" s="519"/>
      <c r="CV33" s="521"/>
      <c r="CW33" s="518"/>
      <c r="CX33" s="519"/>
      <c r="CY33" s="519"/>
      <c r="CZ33" s="519"/>
      <c r="DA33" s="521"/>
      <c r="DB33" s="518"/>
      <c r="DC33" s="519"/>
      <c r="DD33" s="519"/>
      <c r="DE33" s="519"/>
      <c r="DF33" s="521"/>
      <c r="DG33" s="518"/>
      <c r="DH33" s="519"/>
      <c r="DI33" s="519"/>
      <c r="DJ33" s="519"/>
      <c r="DK33" s="521"/>
      <c r="DL33" s="518"/>
      <c r="DM33" s="519"/>
      <c r="DN33" s="519"/>
      <c r="DO33" s="519"/>
      <c r="DP33" s="521"/>
      <c r="DQ33" s="518"/>
      <c r="DR33" s="519"/>
      <c r="DS33" s="519"/>
      <c r="DT33" s="519"/>
      <c r="DU33" s="521"/>
      <c r="DV33" s="535"/>
      <c r="DW33" s="536"/>
      <c r="DX33" s="536"/>
      <c r="DY33" s="536"/>
      <c r="DZ33" s="540"/>
      <c r="EA33" s="383"/>
    </row>
    <row r="34" s="380" customFormat="1" ht="26.25" customHeight="1" spans="1:131">
      <c r="A34" s="404">
        <v>7</v>
      </c>
      <c r="B34" s="398"/>
      <c r="C34" s="399"/>
      <c r="D34" s="399"/>
      <c r="E34" s="399"/>
      <c r="F34" s="399"/>
      <c r="G34" s="399"/>
      <c r="H34" s="399"/>
      <c r="I34" s="399"/>
      <c r="J34" s="399"/>
      <c r="K34" s="399"/>
      <c r="L34" s="399"/>
      <c r="M34" s="399"/>
      <c r="N34" s="399"/>
      <c r="O34" s="399"/>
      <c r="P34" s="409"/>
      <c r="Q34" s="419"/>
      <c r="R34" s="420"/>
      <c r="S34" s="420"/>
      <c r="T34" s="420"/>
      <c r="U34" s="420"/>
      <c r="V34" s="420"/>
      <c r="W34" s="420"/>
      <c r="X34" s="420"/>
      <c r="Y34" s="420"/>
      <c r="Z34" s="420"/>
      <c r="AA34" s="420"/>
      <c r="AB34" s="420"/>
      <c r="AC34" s="420"/>
      <c r="AD34" s="420"/>
      <c r="AE34" s="435"/>
      <c r="AF34" s="436"/>
      <c r="AG34" s="453"/>
      <c r="AH34" s="453"/>
      <c r="AI34" s="453"/>
      <c r="AJ34" s="454"/>
      <c r="AK34" s="469"/>
      <c r="AL34" s="470"/>
      <c r="AM34" s="470"/>
      <c r="AN34" s="470"/>
      <c r="AO34" s="470"/>
      <c r="AP34" s="470"/>
      <c r="AQ34" s="470"/>
      <c r="AR34" s="470"/>
      <c r="AS34" s="470"/>
      <c r="AT34" s="470"/>
      <c r="AU34" s="470"/>
      <c r="AV34" s="470"/>
      <c r="AW34" s="470"/>
      <c r="AX34" s="470"/>
      <c r="AY34" s="470"/>
      <c r="AZ34" s="491"/>
      <c r="BA34" s="491"/>
      <c r="BB34" s="491"/>
      <c r="BC34" s="491"/>
      <c r="BD34" s="491"/>
      <c r="BE34" s="498"/>
      <c r="BF34" s="498"/>
      <c r="BG34" s="498"/>
      <c r="BH34" s="498"/>
      <c r="BI34" s="499"/>
      <c r="BJ34" s="479"/>
      <c r="BK34" s="479"/>
      <c r="BL34" s="479"/>
      <c r="BM34" s="479"/>
      <c r="BN34" s="479"/>
      <c r="BO34" s="405"/>
      <c r="BP34" s="405"/>
      <c r="BQ34" s="509">
        <v>28</v>
      </c>
      <c r="BR34" s="510"/>
      <c r="BS34" s="511"/>
      <c r="BT34" s="512"/>
      <c r="BU34" s="512"/>
      <c r="BV34" s="512"/>
      <c r="BW34" s="512"/>
      <c r="BX34" s="512"/>
      <c r="BY34" s="512"/>
      <c r="BZ34" s="512"/>
      <c r="CA34" s="512"/>
      <c r="CB34" s="512"/>
      <c r="CC34" s="512"/>
      <c r="CD34" s="512"/>
      <c r="CE34" s="512"/>
      <c r="CF34" s="512"/>
      <c r="CG34" s="517"/>
      <c r="CH34" s="518"/>
      <c r="CI34" s="519"/>
      <c r="CJ34" s="519"/>
      <c r="CK34" s="519"/>
      <c r="CL34" s="521"/>
      <c r="CM34" s="518"/>
      <c r="CN34" s="519"/>
      <c r="CO34" s="519"/>
      <c r="CP34" s="519"/>
      <c r="CQ34" s="521"/>
      <c r="CR34" s="518"/>
      <c r="CS34" s="519"/>
      <c r="CT34" s="519"/>
      <c r="CU34" s="519"/>
      <c r="CV34" s="521"/>
      <c r="CW34" s="518"/>
      <c r="CX34" s="519"/>
      <c r="CY34" s="519"/>
      <c r="CZ34" s="519"/>
      <c r="DA34" s="521"/>
      <c r="DB34" s="518"/>
      <c r="DC34" s="519"/>
      <c r="DD34" s="519"/>
      <c r="DE34" s="519"/>
      <c r="DF34" s="521"/>
      <c r="DG34" s="518"/>
      <c r="DH34" s="519"/>
      <c r="DI34" s="519"/>
      <c r="DJ34" s="519"/>
      <c r="DK34" s="521"/>
      <c r="DL34" s="518"/>
      <c r="DM34" s="519"/>
      <c r="DN34" s="519"/>
      <c r="DO34" s="519"/>
      <c r="DP34" s="521"/>
      <c r="DQ34" s="518"/>
      <c r="DR34" s="519"/>
      <c r="DS34" s="519"/>
      <c r="DT34" s="519"/>
      <c r="DU34" s="521"/>
      <c r="DV34" s="535"/>
      <c r="DW34" s="536"/>
      <c r="DX34" s="536"/>
      <c r="DY34" s="536"/>
      <c r="DZ34" s="540"/>
      <c r="EA34" s="383"/>
    </row>
    <row r="35" s="380" customFormat="1" ht="26.25" customHeight="1" spans="1:131">
      <c r="A35" s="404">
        <v>8</v>
      </c>
      <c r="B35" s="398"/>
      <c r="C35" s="399"/>
      <c r="D35" s="399"/>
      <c r="E35" s="399"/>
      <c r="F35" s="399"/>
      <c r="G35" s="399"/>
      <c r="H35" s="399"/>
      <c r="I35" s="399"/>
      <c r="J35" s="399"/>
      <c r="K35" s="399"/>
      <c r="L35" s="399"/>
      <c r="M35" s="399"/>
      <c r="N35" s="399"/>
      <c r="O35" s="399"/>
      <c r="P35" s="409"/>
      <c r="Q35" s="419"/>
      <c r="R35" s="420"/>
      <c r="S35" s="420"/>
      <c r="T35" s="420"/>
      <c r="U35" s="420"/>
      <c r="V35" s="420"/>
      <c r="W35" s="420"/>
      <c r="X35" s="420"/>
      <c r="Y35" s="420"/>
      <c r="Z35" s="420"/>
      <c r="AA35" s="420"/>
      <c r="AB35" s="420"/>
      <c r="AC35" s="420"/>
      <c r="AD35" s="420"/>
      <c r="AE35" s="435"/>
      <c r="AF35" s="436"/>
      <c r="AG35" s="453"/>
      <c r="AH35" s="453"/>
      <c r="AI35" s="453"/>
      <c r="AJ35" s="454"/>
      <c r="AK35" s="469"/>
      <c r="AL35" s="470"/>
      <c r="AM35" s="470"/>
      <c r="AN35" s="470"/>
      <c r="AO35" s="470"/>
      <c r="AP35" s="470"/>
      <c r="AQ35" s="470"/>
      <c r="AR35" s="470"/>
      <c r="AS35" s="470"/>
      <c r="AT35" s="470"/>
      <c r="AU35" s="470"/>
      <c r="AV35" s="470"/>
      <c r="AW35" s="470"/>
      <c r="AX35" s="470"/>
      <c r="AY35" s="470"/>
      <c r="AZ35" s="491"/>
      <c r="BA35" s="491"/>
      <c r="BB35" s="491"/>
      <c r="BC35" s="491"/>
      <c r="BD35" s="491"/>
      <c r="BE35" s="498"/>
      <c r="BF35" s="498"/>
      <c r="BG35" s="498"/>
      <c r="BH35" s="498"/>
      <c r="BI35" s="499"/>
      <c r="BJ35" s="479"/>
      <c r="BK35" s="479"/>
      <c r="BL35" s="479"/>
      <c r="BM35" s="479"/>
      <c r="BN35" s="479"/>
      <c r="BO35" s="405"/>
      <c r="BP35" s="405"/>
      <c r="BQ35" s="509">
        <v>29</v>
      </c>
      <c r="BR35" s="510"/>
      <c r="BS35" s="511"/>
      <c r="BT35" s="512"/>
      <c r="BU35" s="512"/>
      <c r="BV35" s="512"/>
      <c r="BW35" s="512"/>
      <c r="BX35" s="512"/>
      <c r="BY35" s="512"/>
      <c r="BZ35" s="512"/>
      <c r="CA35" s="512"/>
      <c r="CB35" s="512"/>
      <c r="CC35" s="512"/>
      <c r="CD35" s="512"/>
      <c r="CE35" s="512"/>
      <c r="CF35" s="512"/>
      <c r="CG35" s="517"/>
      <c r="CH35" s="518"/>
      <c r="CI35" s="519"/>
      <c r="CJ35" s="519"/>
      <c r="CK35" s="519"/>
      <c r="CL35" s="521"/>
      <c r="CM35" s="518"/>
      <c r="CN35" s="519"/>
      <c r="CO35" s="519"/>
      <c r="CP35" s="519"/>
      <c r="CQ35" s="521"/>
      <c r="CR35" s="518"/>
      <c r="CS35" s="519"/>
      <c r="CT35" s="519"/>
      <c r="CU35" s="519"/>
      <c r="CV35" s="521"/>
      <c r="CW35" s="518"/>
      <c r="CX35" s="519"/>
      <c r="CY35" s="519"/>
      <c r="CZ35" s="519"/>
      <c r="DA35" s="521"/>
      <c r="DB35" s="518"/>
      <c r="DC35" s="519"/>
      <c r="DD35" s="519"/>
      <c r="DE35" s="519"/>
      <c r="DF35" s="521"/>
      <c r="DG35" s="518"/>
      <c r="DH35" s="519"/>
      <c r="DI35" s="519"/>
      <c r="DJ35" s="519"/>
      <c r="DK35" s="521"/>
      <c r="DL35" s="518"/>
      <c r="DM35" s="519"/>
      <c r="DN35" s="519"/>
      <c r="DO35" s="519"/>
      <c r="DP35" s="521"/>
      <c r="DQ35" s="518"/>
      <c r="DR35" s="519"/>
      <c r="DS35" s="519"/>
      <c r="DT35" s="519"/>
      <c r="DU35" s="521"/>
      <c r="DV35" s="535"/>
      <c r="DW35" s="536"/>
      <c r="DX35" s="536"/>
      <c r="DY35" s="536"/>
      <c r="DZ35" s="540"/>
      <c r="EA35" s="383"/>
    </row>
    <row r="36" s="380" customFormat="1" ht="26.25" customHeight="1" spans="1:131">
      <c r="A36" s="404">
        <v>9</v>
      </c>
      <c r="B36" s="398"/>
      <c r="C36" s="399"/>
      <c r="D36" s="399"/>
      <c r="E36" s="399"/>
      <c r="F36" s="399"/>
      <c r="G36" s="399"/>
      <c r="H36" s="399"/>
      <c r="I36" s="399"/>
      <c r="J36" s="399"/>
      <c r="K36" s="399"/>
      <c r="L36" s="399"/>
      <c r="M36" s="399"/>
      <c r="N36" s="399"/>
      <c r="O36" s="399"/>
      <c r="P36" s="409"/>
      <c r="Q36" s="419"/>
      <c r="R36" s="420"/>
      <c r="S36" s="420"/>
      <c r="T36" s="420"/>
      <c r="U36" s="420"/>
      <c r="V36" s="420"/>
      <c r="W36" s="420"/>
      <c r="X36" s="420"/>
      <c r="Y36" s="420"/>
      <c r="Z36" s="420"/>
      <c r="AA36" s="420"/>
      <c r="AB36" s="420"/>
      <c r="AC36" s="420"/>
      <c r="AD36" s="420"/>
      <c r="AE36" s="435"/>
      <c r="AF36" s="436"/>
      <c r="AG36" s="453"/>
      <c r="AH36" s="453"/>
      <c r="AI36" s="453"/>
      <c r="AJ36" s="454"/>
      <c r="AK36" s="469"/>
      <c r="AL36" s="470"/>
      <c r="AM36" s="470"/>
      <c r="AN36" s="470"/>
      <c r="AO36" s="470"/>
      <c r="AP36" s="470"/>
      <c r="AQ36" s="470"/>
      <c r="AR36" s="470"/>
      <c r="AS36" s="470"/>
      <c r="AT36" s="470"/>
      <c r="AU36" s="470"/>
      <c r="AV36" s="470"/>
      <c r="AW36" s="470"/>
      <c r="AX36" s="470"/>
      <c r="AY36" s="470"/>
      <c r="AZ36" s="491"/>
      <c r="BA36" s="491"/>
      <c r="BB36" s="491"/>
      <c r="BC36" s="491"/>
      <c r="BD36" s="491"/>
      <c r="BE36" s="498"/>
      <c r="BF36" s="498"/>
      <c r="BG36" s="498"/>
      <c r="BH36" s="498"/>
      <c r="BI36" s="499"/>
      <c r="BJ36" s="479"/>
      <c r="BK36" s="479"/>
      <c r="BL36" s="479"/>
      <c r="BM36" s="479"/>
      <c r="BN36" s="479"/>
      <c r="BO36" s="405"/>
      <c r="BP36" s="405"/>
      <c r="BQ36" s="509">
        <v>30</v>
      </c>
      <c r="BR36" s="510"/>
      <c r="BS36" s="511"/>
      <c r="BT36" s="512"/>
      <c r="BU36" s="512"/>
      <c r="BV36" s="512"/>
      <c r="BW36" s="512"/>
      <c r="BX36" s="512"/>
      <c r="BY36" s="512"/>
      <c r="BZ36" s="512"/>
      <c r="CA36" s="512"/>
      <c r="CB36" s="512"/>
      <c r="CC36" s="512"/>
      <c r="CD36" s="512"/>
      <c r="CE36" s="512"/>
      <c r="CF36" s="512"/>
      <c r="CG36" s="517"/>
      <c r="CH36" s="518"/>
      <c r="CI36" s="519"/>
      <c r="CJ36" s="519"/>
      <c r="CK36" s="519"/>
      <c r="CL36" s="521"/>
      <c r="CM36" s="518"/>
      <c r="CN36" s="519"/>
      <c r="CO36" s="519"/>
      <c r="CP36" s="519"/>
      <c r="CQ36" s="521"/>
      <c r="CR36" s="518"/>
      <c r="CS36" s="519"/>
      <c r="CT36" s="519"/>
      <c r="CU36" s="519"/>
      <c r="CV36" s="521"/>
      <c r="CW36" s="518"/>
      <c r="CX36" s="519"/>
      <c r="CY36" s="519"/>
      <c r="CZ36" s="519"/>
      <c r="DA36" s="521"/>
      <c r="DB36" s="518"/>
      <c r="DC36" s="519"/>
      <c r="DD36" s="519"/>
      <c r="DE36" s="519"/>
      <c r="DF36" s="521"/>
      <c r="DG36" s="518"/>
      <c r="DH36" s="519"/>
      <c r="DI36" s="519"/>
      <c r="DJ36" s="519"/>
      <c r="DK36" s="521"/>
      <c r="DL36" s="518"/>
      <c r="DM36" s="519"/>
      <c r="DN36" s="519"/>
      <c r="DO36" s="519"/>
      <c r="DP36" s="521"/>
      <c r="DQ36" s="518"/>
      <c r="DR36" s="519"/>
      <c r="DS36" s="519"/>
      <c r="DT36" s="519"/>
      <c r="DU36" s="521"/>
      <c r="DV36" s="535"/>
      <c r="DW36" s="536"/>
      <c r="DX36" s="536"/>
      <c r="DY36" s="536"/>
      <c r="DZ36" s="540"/>
      <c r="EA36" s="383"/>
    </row>
    <row r="37" s="380" customFormat="1" ht="26.25" customHeight="1" spans="1:131">
      <c r="A37" s="404">
        <v>10</v>
      </c>
      <c r="B37" s="398"/>
      <c r="C37" s="399"/>
      <c r="D37" s="399"/>
      <c r="E37" s="399"/>
      <c r="F37" s="399"/>
      <c r="G37" s="399"/>
      <c r="H37" s="399"/>
      <c r="I37" s="399"/>
      <c r="J37" s="399"/>
      <c r="K37" s="399"/>
      <c r="L37" s="399"/>
      <c r="M37" s="399"/>
      <c r="N37" s="399"/>
      <c r="O37" s="399"/>
      <c r="P37" s="409"/>
      <c r="Q37" s="419"/>
      <c r="R37" s="420"/>
      <c r="S37" s="420"/>
      <c r="T37" s="420"/>
      <c r="U37" s="420"/>
      <c r="V37" s="420"/>
      <c r="W37" s="420"/>
      <c r="X37" s="420"/>
      <c r="Y37" s="420"/>
      <c r="Z37" s="420"/>
      <c r="AA37" s="420"/>
      <c r="AB37" s="420"/>
      <c r="AC37" s="420"/>
      <c r="AD37" s="420"/>
      <c r="AE37" s="435"/>
      <c r="AF37" s="436"/>
      <c r="AG37" s="453"/>
      <c r="AH37" s="453"/>
      <c r="AI37" s="453"/>
      <c r="AJ37" s="454"/>
      <c r="AK37" s="469"/>
      <c r="AL37" s="470"/>
      <c r="AM37" s="470"/>
      <c r="AN37" s="470"/>
      <c r="AO37" s="470"/>
      <c r="AP37" s="470"/>
      <c r="AQ37" s="470"/>
      <c r="AR37" s="470"/>
      <c r="AS37" s="470"/>
      <c r="AT37" s="470"/>
      <c r="AU37" s="470"/>
      <c r="AV37" s="470"/>
      <c r="AW37" s="470"/>
      <c r="AX37" s="470"/>
      <c r="AY37" s="470"/>
      <c r="AZ37" s="491"/>
      <c r="BA37" s="491"/>
      <c r="BB37" s="491"/>
      <c r="BC37" s="491"/>
      <c r="BD37" s="491"/>
      <c r="BE37" s="498"/>
      <c r="BF37" s="498"/>
      <c r="BG37" s="498"/>
      <c r="BH37" s="498"/>
      <c r="BI37" s="499"/>
      <c r="BJ37" s="479"/>
      <c r="BK37" s="479"/>
      <c r="BL37" s="479"/>
      <c r="BM37" s="479"/>
      <c r="BN37" s="479"/>
      <c r="BO37" s="405"/>
      <c r="BP37" s="405"/>
      <c r="BQ37" s="509">
        <v>31</v>
      </c>
      <c r="BR37" s="510"/>
      <c r="BS37" s="511"/>
      <c r="BT37" s="512"/>
      <c r="BU37" s="512"/>
      <c r="BV37" s="512"/>
      <c r="BW37" s="512"/>
      <c r="BX37" s="512"/>
      <c r="BY37" s="512"/>
      <c r="BZ37" s="512"/>
      <c r="CA37" s="512"/>
      <c r="CB37" s="512"/>
      <c r="CC37" s="512"/>
      <c r="CD37" s="512"/>
      <c r="CE37" s="512"/>
      <c r="CF37" s="512"/>
      <c r="CG37" s="517"/>
      <c r="CH37" s="518"/>
      <c r="CI37" s="519"/>
      <c r="CJ37" s="519"/>
      <c r="CK37" s="519"/>
      <c r="CL37" s="521"/>
      <c r="CM37" s="518"/>
      <c r="CN37" s="519"/>
      <c r="CO37" s="519"/>
      <c r="CP37" s="519"/>
      <c r="CQ37" s="521"/>
      <c r="CR37" s="518"/>
      <c r="CS37" s="519"/>
      <c r="CT37" s="519"/>
      <c r="CU37" s="519"/>
      <c r="CV37" s="521"/>
      <c r="CW37" s="518"/>
      <c r="CX37" s="519"/>
      <c r="CY37" s="519"/>
      <c r="CZ37" s="519"/>
      <c r="DA37" s="521"/>
      <c r="DB37" s="518"/>
      <c r="DC37" s="519"/>
      <c r="DD37" s="519"/>
      <c r="DE37" s="519"/>
      <c r="DF37" s="521"/>
      <c r="DG37" s="518"/>
      <c r="DH37" s="519"/>
      <c r="DI37" s="519"/>
      <c r="DJ37" s="519"/>
      <c r="DK37" s="521"/>
      <c r="DL37" s="518"/>
      <c r="DM37" s="519"/>
      <c r="DN37" s="519"/>
      <c r="DO37" s="519"/>
      <c r="DP37" s="521"/>
      <c r="DQ37" s="518"/>
      <c r="DR37" s="519"/>
      <c r="DS37" s="519"/>
      <c r="DT37" s="519"/>
      <c r="DU37" s="521"/>
      <c r="DV37" s="535"/>
      <c r="DW37" s="536"/>
      <c r="DX37" s="536"/>
      <c r="DY37" s="536"/>
      <c r="DZ37" s="540"/>
      <c r="EA37" s="383"/>
    </row>
    <row r="38" s="380" customFormat="1" ht="26.25" customHeight="1" spans="1:131">
      <c r="A38" s="404">
        <v>11</v>
      </c>
      <c r="B38" s="398"/>
      <c r="C38" s="399"/>
      <c r="D38" s="399"/>
      <c r="E38" s="399"/>
      <c r="F38" s="399"/>
      <c r="G38" s="399"/>
      <c r="H38" s="399"/>
      <c r="I38" s="399"/>
      <c r="J38" s="399"/>
      <c r="K38" s="399"/>
      <c r="L38" s="399"/>
      <c r="M38" s="399"/>
      <c r="N38" s="399"/>
      <c r="O38" s="399"/>
      <c r="P38" s="409"/>
      <c r="Q38" s="419"/>
      <c r="R38" s="420"/>
      <c r="S38" s="420"/>
      <c r="T38" s="420"/>
      <c r="U38" s="420"/>
      <c r="V38" s="420"/>
      <c r="W38" s="420"/>
      <c r="X38" s="420"/>
      <c r="Y38" s="420"/>
      <c r="Z38" s="420"/>
      <c r="AA38" s="420"/>
      <c r="AB38" s="420"/>
      <c r="AC38" s="420"/>
      <c r="AD38" s="420"/>
      <c r="AE38" s="435"/>
      <c r="AF38" s="436"/>
      <c r="AG38" s="453"/>
      <c r="AH38" s="453"/>
      <c r="AI38" s="453"/>
      <c r="AJ38" s="454"/>
      <c r="AK38" s="469"/>
      <c r="AL38" s="470"/>
      <c r="AM38" s="470"/>
      <c r="AN38" s="470"/>
      <c r="AO38" s="470"/>
      <c r="AP38" s="470"/>
      <c r="AQ38" s="470"/>
      <c r="AR38" s="470"/>
      <c r="AS38" s="470"/>
      <c r="AT38" s="470"/>
      <c r="AU38" s="470"/>
      <c r="AV38" s="470"/>
      <c r="AW38" s="470"/>
      <c r="AX38" s="470"/>
      <c r="AY38" s="470"/>
      <c r="AZ38" s="491"/>
      <c r="BA38" s="491"/>
      <c r="BB38" s="491"/>
      <c r="BC38" s="491"/>
      <c r="BD38" s="491"/>
      <c r="BE38" s="498"/>
      <c r="BF38" s="498"/>
      <c r="BG38" s="498"/>
      <c r="BH38" s="498"/>
      <c r="BI38" s="499"/>
      <c r="BJ38" s="479"/>
      <c r="BK38" s="479"/>
      <c r="BL38" s="479"/>
      <c r="BM38" s="479"/>
      <c r="BN38" s="479"/>
      <c r="BO38" s="405"/>
      <c r="BP38" s="405"/>
      <c r="BQ38" s="509">
        <v>32</v>
      </c>
      <c r="BR38" s="510"/>
      <c r="BS38" s="511"/>
      <c r="BT38" s="512"/>
      <c r="BU38" s="512"/>
      <c r="BV38" s="512"/>
      <c r="BW38" s="512"/>
      <c r="BX38" s="512"/>
      <c r="BY38" s="512"/>
      <c r="BZ38" s="512"/>
      <c r="CA38" s="512"/>
      <c r="CB38" s="512"/>
      <c r="CC38" s="512"/>
      <c r="CD38" s="512"/>
      <c r="CE38" s="512"/>
      <c r="CF38" s="512"/>
      <c r="CG38" s="517"/>
      <c r="CH38" s="518"/>
      <c r="CI38" s="519"/>
      <c r="CJ38" s="519"/>
      <c r="CK38" s="519"/>
      <c r="CL38" s="521"/>
      <c r="CM38" s="518"/>
      <c r="CN38" s="519"/>
      <c r="CO38" s="519"/>
      <c r="CP38" s="519"/>
      <c r="CQ38" s="521"/>
      <c r="CR38" s="518"/>
      <c r="CS38" s="519"/>
      <c r="CT38" s="519"/>
      <c r="CU38" s="519"/>
      <c r="CV38" s="521"/>
      <c r="CW38" s="518"/>
      <c r="CX38" s="519"/>
      <c r="CY38" s="519"/>
      <c r="CZ38" s="519"/>
      <c r="DA38" s="521"/>
      <c r="DB38" s="518"/>
      <c r="DC38" s="519"/>
      <c r="DD38" s="519"/>
      <c r="DE38" s="519"/>
      <c r="DF38" s="521"/>
      <c r="DG38" s="518"/>
      <c r="DH38" s="519"/>
      <c r="DI38" s="519"/>
      <c r="DJ38" s="519"/>
      <c r="DK38" s="521"/>
      <c r="DL38" s="518"/>
      <c r="DM38" s="519"/>
      <c r="DN38" s="519"/>
      <c r="DO38" s="519"/>
      <c r="DP38" s="521"/>
      <c r="DQ38" s="518"/>
      <c r="DR38" s="519"/>
      <c r="DS38" s="519"/>
      <c r="DT38" s="519"/>
      <c r="DU38" s="521"/>
      <c r="DV38" s="535"/>
      <c r="DW38" s="536"/>
      <c r="DX38" s="536"/>
      <c r="DY38" s="536"/>
      <c r="DZ38" s="540"/>
      <c r="EA38" s="383"/>
    </row>
    <row r="39" s="380" customFormat="1" ht="26.25" customHeight="1" spans="1:131">
      <c r="A39" s="404">
        <v>12</v>
      </c>
      <c r="B39" s="398"/>
      <c r="C39" s="399"/>
      <c r="D39" s="399"/>
      <c r="E39" s="399"/>
      <c r="F39" s="399"/>
      <c r="G39" s="399"/>
      <c r="H39" s="399"/>
      <c r="I39" s="399"/>
      <c r="J39" s="399"/>
      <c r="K39" s="399"/>
      <c r="L39" s="399"/>
      <c r="M39" s="399"/>
      <c r="N39" s="399"/>
      <c r="O39" s="399"/>
      <c r="P39" s="409"/>
      <c r="Q39" s="419"/>
      <c r="R39" s="420"/>
      <c r="S39" s="420"/>
      <c r="T39" s="420"/>
      <c r="U39" s="420"/>
      <c r="V39" s="420"/>
      <c r="W39" s="420"/>
      <c r="X39" s="420"/>
      <c r="Y39" s="420"/>
      <c r="Z39" s="420"/>
      <c r="AA39" s="420"/>
      <c r="AB39" s="420"/>
      <c r="AC39" s="420"/>
      <c r="AD39" s="420"/>
      <c r="AE39" s="435"/>
      <c r="AF39" s="436"/>
      <c r="AG39" s="453"/>
      <c r="AH39" s="453"/>
      <c r="AI39" s="453"/>
      <c r="AJ39" s="454"/>
      <c r="AK39" s="469"/>
      <c r="AL39" s="470"/>
      <c r="AM39" s="470"/>
      <c r="AN39" s="470"/>
      <c r="AO39" s="470"/>
      <c r="AP39" s="470"/>
      <c r="AQ39" s="470"/>
      <c r="AR39" s="470"/>
      <c r="AS39" s="470"/>
      <c r="AT39" s="470"/>
      <c r="AU39" s="470"/>
      <c r="AV39" s="470"/>
      <c r="AW39" s="470"/>
      <c r="AX39" s="470"/>
      <c r="AY39" s="470"/>
      <c r="AZ39" s="491"/>
      <c r="BA39" s="491"/>
      <c r="BB39" s="491"/>
      <c r="BC39" s="491"/>
      <c r="BD39" s="491"/>
      <c r="BE39" s="498"/>
      <c r="BF39" s="498"/>
      <c r="BG39" s="498"/>
      <c r="BH39" s="498"/>
      <c r="BI39" s="499"/>
      <c r="BJ39" s="479"/>
      <c r="BK39" s="479"/>
      <c r="BL39" s="479"/>
      <c r="BM39" s="479"/>
      <c r="BN39" s="479"/>
      <c r="BO39" s="405"/>
      <c r="BP39" s="405"/>
      <c r="BQ39" s="509">
        <v>33</v>
      </c>
      <c r="BR39" s="510"/>
      <c r="BS39" s="511"/>
      <c r="BT39" s="512"/>
      <c r="BU39" s="512"/>
      <c r="BV39" s="512"/>
      <c r="BW39" s="512"/>
      <c r="BX39" s="512"/>
      <c r="BY39" s="512"/>
      <c r="BZ39" s="512"/>
      <c r="CA39" s="512"/>
      <c r="CB39" s="512"/>
      <c r="CC39" s="512"/>
      <c r="CD39" s="512"/>
      <c r="CE39" s="512"/>
      <c r="CF39" s="512"/>
      <c r="CG39" s="517"/>
      <c r="CH39" s="518"/>
      <c r="CI39" s="519"/>
      <c r="CJ39" s="519"/>
      <c r="CK39" s="519"/>
      <c r="CL39" s="521"/>
      <c r="CM39" s="518"/>
      <c r="CN39" s="519"/>
      <c r="CO39" s="519"/>
      <c r="CP39" s="519"/>
      <c r="CQ39" s="521"/>
      <c r="CR39" s="518"/>
      <c r="CS39" s="519"/>
      <c r="CT39" s="519"/>
      <c r="CU39" s="519"/>
      <c r="CV39" s="521"/>
      <c r="CW39" s="518"/>
      <c r="CX39" s="519"/>
      <c r="CY39" s="519"/>
      <c r="CZ39" s="519"/>
      <c r="DA39" s="521"/>
      <c r="DB39" s="518"/>
      <c r="DC39" s="519"/>
      <c r="DD39" s="519"/>
      <c r="DE39" s="519"/>
      <c r="DF39" s="521"/>
      <c r="DG39" s="518"/>
      <c r="DH39" s="519"/>
      <c r="DI39" s="519"/>
      <c r="DJ39" s="519"/>
      <c r="DK39" s="521"/>
      <c r="DL39" s="518"/>
      <c r="DM39" s="519"/>
      <c r="DN39" s="519"/>
      <c r="DO39" s="519"/>
      <c r="DP39" s="521"/>
      <c r="DQ39" s="518"/>
      <c r="DR39" s="519"/>
      <c r="DS39" s="519"/>
      <c r="DT39" s="519"/>
      <c r="DU39" s="521"/>
      <c r="DV39" s="535"/>
      <c r="DW39" s="536"/>
      <c r="DX39" s="536"/>
      <c r="DY39" s="536"/>
      <c r="DZ39" s="540"/>
      <c r="EA39" s="383"/>
    </row>
    <row r="40" s="380" customFormat="1" ht="26.25" customHeight="1" spans="1:131">
      <c r="A40" s="397">
        <v>13</v>
      </c>
      <c r="B40" s="398"/>
      <c r="C40" s="399"/>
      <c r="D40" s="399"/>
      <c r="E40" s="399"/>
      <c r="F40" s="399"/>
      <c r="G40" s="399"/>
      <c r="H40" s="399"/>
      <c r="I40" s="399"/>
      <c r="J40" s="399"/>
      <c r="K40" s="399"/>
      <c r="L40" s="399"/>
      <c r="M40" s="399"/>
      <c r="N40" s="399"/>
      <c r="O40" s="399"/>
      <c r="P40" s="409"/>
      <c r="Q40" s="419"/>
      <c r="R40" s="420"/>
      <c r="S40" s="420"/>
      <c r="T40" s="420"/>
      <c r="U40" s="420"/>
      <c r="V40" s="420"/>
      <c r="W40" s="420"/>
      <c r="X40" s="420"/>
      <c r="Y40" s="420"/>
      <c r="Z40" s="420"/>
      <c r="AA40" s="420"/>
      <c r="AB40" s="420"/>
      <c r="AC40" s="420"/>
      <c r="AD40" s="420"/>
      <c r="AE40" s="435"/>
      <c r="AF40" s="436"/>
      <c r="AG40" s="453"/>
      <c r="AH40" s="453"/>
      <c r="AI40" s="453"/>
      <c r="AJ40" s="454"/>
      <c r="AK40" s="469"/>
      <c r="AL40" s="470"/>
      <c r="AM40" s="470"/>
      <c r="AN40" s="470"/>
      <c r="AO40" s="470"/>
      <c r="AP40" s="470"/>
      <c r="AQ40" s="470"/>
      <c r="AR40" s="470"/>
      <c r="AS40" s="470"/>
      <c r="AT40" s="470"/>
      <c r="AU40" s="470"/>
      <c r="AV40" s="470"/>
      <c r="AW40" s="470"/>
      <c r="AX40" s="470"/>
      <c r="AY40" s="470"/>
      <c r="AZ40" s="491"/>
      <c r="BA40" s="491"/>
      <c r="BB40" s="491"/>
      <c r="BC40" s="491"/>
      <c r="BD40" s="491"/>
      <c r="BE40" s="498"/>
      <c r="BF40" s="498"/>
      <c r="BG40" s="498"/>
      <c r="BH40" s="498"/>
      <c r="BI40" s="499"/>
      <c r="BJ40" s="479"/>
      <c r="BK40" s="479"/>
      <c r="BL40" s="479"/>
      <c r="BM40" s="479"/>
      <c r="BN40" s="479"/>
      <c r="BO40" s="405"/>
      <c r="BP40" s="405"/>
      <c r="BQ40" s="509">
        <v>34</v>
      </c>
      <c r="BR40" s="510"/>
      <c r="BS40" s="511"/>
      <c r="BT40" s="512"/>
      <c r="BU40" s="512"/>
      <c r="BV40" s="512"/>
      <c r="BW40" s="512"/>
      <c r="BX40" s="512"/>
      <c r="BY40" s="512"/>
      <c r="BZ40" s="512"/>
      <c r="CA40" s="512"/>
      <c r="CB40" s="512"/>
      <c r="CC40" s="512"/>
      <c r="CD40" s="512"/>
      <c r="CE40" s="512"/>
      <c r="CF40" s="512"/>
      <c r="CG40" s="517"/>
      <c r="CH40" s="518"/>
      <c r="CI40" s="519"/>
      <c r="CJ40" s="519"/>
      <c r="CK40" s="519"/>
      <c r="CL40" s="521"/>
      <c r="CM40" s="518"/>
      <c r="CN40" s="519"/>
      <c r="CO40" s="519"/>
      <c r="CP40" s="519"/>
      <c r="CQ40" s="521"/>
      <c r="CR40" s="518"/>
      <c r="CS40" s="519"/>
      <c r="CT40" s="519"/>
      <c r="CU40" s="519"/>
      <c r="CV40" s="521"/>
      <c r="CW40" s="518"/>
      <c r="CX40" s="519"/>
      <c r="CY40" s="519"/>
      <c r="CZ40" s="519"/>
      <c r="DA40" s="521"/>
      <c r="DB40" s="518"/>
      <c r="DC40" s="519"/>
      <c r="DD40" s="519"/>
      <c r="DE40" s="519"/>
      <c r="DF40" s="521"/>
      <c r="DG40" s="518"/>
      <c r="DH40" s="519"/>
      <c r="DI40" s="519"/>
      <c r="DJ40" s="519"/>
      <c r="DK40" s="521"/>
      <c r="DL40" s="518"/>
      <c r="DM40" s="519"/>
      <c r="DN40" s="519"/>
      <c r="DO40" s="519"/>
      <c r="DP40" s="521"/>
      <c r="DQ40" s="518"/>
      <c r="DR40" s="519"/>
      <c r="DS40" s="519"/>
      <c r="DT40" s="519"/>
      <c r="DU40" s="521"/>
      <c r="DV40" s="535"/>
      <c r="DW40" s="536"/>
      <c r="DX40" s="536"/>
      <c r="DY40" s="536"/>
      <c r="DZ40" s="540"/>
      <c r="EA40" s="383"/>
    </row>
    <row r="41" s="380" customFormat="1" ht="26.25" customHeight="1" spans="1:131">
      <c r="A41" s="397">
        <v>14</v>
      </c>
      <c r="B41" s="398"/>
      <c r="C41" s="399"/>
      <c r="D41" s="399"/>
      <c r="E41" s="399"/>
      <c r="F41" s="399"/>
      <c r="G41" s="399"/>
      <c r="H41" s="399"/>
      <c r="I41" s="399"/>
      <c r="J41" s="399"/>
      <c r="K41" s="399"/>
      <c r="L41" s="399"/>
      <c r="M41" s="399"/>
      <c r="N41" s="399"/>
      <c r="O41" s="399"/>
      <c r="P41" s="409"/>
      <c r="Q41" s="419"/>
      <c r="R41" s="420"/>
      <c r="S41" s="420"/>
      <c r="T41" s="420"/>
      <c r="U41" s="420"/>
      <c r="V41" s="420"/>
      <c r="W41" s="420"/>
      <c r="X41" s="420"/>
      <c r="Y41" s="420"/>
      <c r="Z41" s="420"/>
      <c r="AA41" s="420"/>
      <c r="AB41" s="420"/>
      <c r="AC41" s="420"/>
      <c r="AD41" s="420"/>
      <c r="AE41" s="435"/>
      <c r="AF41" s="436"/>
      <c r="AG41" s="453"/>
      <c r="AH41" s="453"/>
      <c r="AI41" s="453"/>
      <c r="AJ41" s="454"/>
      <c r="AK41" s="469"/>
      <c r="AL41" s="470"/>
      <c r="AM41" s="470"/>
      <c r="AN41" s="470"/>
      <c r="AO41" s="470"/>
      <c r="AP41" s="470"/>
      <c r="AQ41" s="470"/>
      <c r="AR41" s="470"/>
      <c r="AS41" s="470"/>
      <c r="AT41" s="470"/>
      <c r="AU41" s="470"/>
      <c r="AV41" s="470"/>
      <c r="AW41" s="470"/>
      <c r="AX41" s="470"/>
      <c r="AY41" s="470"/>
      <c r="AZ41" s="491"/>
      <c r="BA41" s="491"/>
      <c r="BB41" s="491"/>
      <c r="BC41" s="491"/>
      <c r="BD41" s="491"/>
      <c r="BE41" s="498"/>
      <c r="BF41" s="498"/>
      <c r="BG41" s="498"/>
      <c r="BH41" s="498"/>
      <c r="BI41" s="499"/>
      <c r="BJ41" s="479"/>
      <c r="BK41" s="479"/>
      <c r="BL41" s="479"/>
      <c r="BM41" s="479"/>
      <c r="BN41" s="479"/>
      <c r="BO41" s="405"/>
      <c r="BP41" s="405"/>
      <c r="BQ41" s="509">
        <v>35</v>
      </c>
      <c r="BR41" s="510"/>
      <c r="BS41" s="511"/>
      <c r="BT41" s="512"/>
      <c r="BU41" s="512"/>
      <c r="BV41" s="512"/>
      <c r="BW41" s="512"/>
      <c r="BX41" s="512"/>
      <c r="BY41" s="512"/>
      <c r="BZ41" s="512"/>
      <c r="CA41" s="512"/>
      <c r="CB41" s="512"/>
      <c r="CC41" s="512"/>
      <c r="CD41" s="512"/>
      <c r="CE41" s="512"/>
      <c r="CF41" s="512"/>
      <c r="CG41" s="517"/>
      <c r="CH41" s="518"/>
      <c r="CI41" s="519"/>
      <c r="CJ41" s="519"/>
      <c r="CK41" s="519"/>
      <c r="CL41" s="521"/>
      <c r="CM41" s="518"/>
      <c r="CN41" s="519"/>
      <c r="CO41" s="519"/>
      <c r="CP41" s="519"/>
      <c r="CQ41" s="521"/>
      <c r="CR41" s="518"/>
      <c r="CS41" s="519"/>
      <c r="CT41" s="519"/>
      <c r="CU41" s="519"/>
      <c r="CV41" s="521"/>
      <c r="CW41" s="518"/>
      <c r="CX41" s="519"/>
      <c r="CY41" s="519"/>
      <c r="CZ41" s="519"/>
      <c r="DA41" s="521"/>
      <c r="DB41" s="518"/>
      <c r="DC41" s="519"/>
      <c r="DD41" s="519"/>
      <c r="DE41" s="519"/>
      <c r="DF41" s="521"/>
      <c r="DG41" s="518"/>
      <c r="DH41" s="519"/>
      <c r="DI41" s="519"/>
      <c r="DJ41" s="519"/>
      <c r="DK41" s="521"/>
      <c r="DL41" s="518"/>
      <c r="DM41" s="519"/>
      <c r="DN41" s="519"/>
      <c r="DO41" s="519"/>
      <c r="DP41" s="521"/>
      <c r="DQ41" s="518"/>
      <c r="DR41" s="519"/>
      <c r="DS41" s="519"/>
      <c r="DT41" s="519"/>
      <c r="DU41" s="521"/>
      <c r="DV41" s="535"/>
      <c r="DW41" s="536"/>
      <c r="DX41" s="536"/>
      <c r="DY41" s="536"/>
      <c r="DZ41" s="540"/>
      <c r="EA41" s="383"/>
    </row>
    <row r="42" s="380" customFormat="1" ht="26.25" customHeight="1" spans="1:131">
      <c r="A42" s="397">
        <v>15</v>
      </c>
      <c r="B42" s="398"/>
      <c r="C42" s="399"/>
      <c r="D42" s="399"/>
      <c r="E42" s="399"/>
      <c r="F42" s="399"/>
      <c r="G42" s="399"/>
      <c r="H42" s="399"/>
      <c r="I42" s="399"/>
      <c r="J42" s="399"/>
      <c r="K42" s="399"/>
      <c r="L42" s="399"/>
      <c r="M42" s="399"/>
      <c r="N42" s="399"/>
      <c r="O42" s="399"/>
      <c r="P42" s="409"/>
      <c r="Q42" s="419"/>
      <c r="R42" s="420"/>
      <c r="S42" s="420"/>
      <c r="T42" s="420"/>
      <c r="U42" s="420"/>
      <c r="V42" s="420"/>
      <c r="W42" s="420"/>
      <c r="X42" s="420"/>
      <c r="Y42" s="420"/>
      <c r="Z42" s="420"/>
      <c r="AA42" s="420"/>
      <c r="AB42" s="420"/>
      <c r="AC42" s="420"/>
      <c r="AD42" s="420"/>
      <c r="AE42" s="435"/>
      <c r="AF42" s="436"/>
      <c r="AG42" s="453"/>
      <c r="AH42" s="453"/>
      <c r="AI42" s="453"/>
      <c r="AJ42" s="454"/>
      <c r="AK42" s="469"/>
      <c r="AL42" s="470"/>
      <c r="AM42" s="470"/>
      <c r="AN42" s="470"/>
      <c r="AO42" s="470"/>
      <c r="AP42" s="470"/>
      <c r="AQ42" s="470"/>
      <c r="AR42" s="470"/>
      <c r="AS42" s="470"/>
      <c r="AT42" s="470"/>
      <c r="AU42" s="470"/>
      <c r="AV42" s="470"/>
      <c r="AW42" s="470"/>
      <c r="AX42" s="470"/>
      <c r="AY42" s="470"/>
      <c r="AZ42" s="491"/>
      <c r="BA42" s="491"/>
      <c r="BB42" s="491"/>
      <c r="BC42" s="491"/>
      <c r="BD42" s="491"/>
      <c r="BE42" s="498"/>
      <c r="BF42" s="498"/>
      <c r="BG42" s="498"/>
      <c r="BH42" s="498"/>
      <c r="BI42" s="499"/>
      <c r="BJ42" s="479"/>
      <c r="BK42" s="479"/>
      <c r="BL42" s="479"/>
      <c r="BM42" s="479"/>
      <c r="BN42" s="479"/>
      <c r="BO42" s="405"/>
      <c r="BP42" s="405"/>
      <c r="BQ42" s="509">
        <v>36</v>
      </c>
      <c r="BR42" s="510"/>
      <c r="BS42" s="511"/>
      <c r="BT42" s="512"/>
      <c r="BU42" s="512"/>
      <c r="BV42" s="512"/>
      <c r="BW42" s="512"/>
      <c r="BX42" s="512"/>
      <c r="BY42" s="512"/>
      <c r="BZ42" s="512"/>
      <c r="CA42" s="512"/>
      <c r="CB42" s="512"/>
      <c r="CC42" s="512"/>
      <c r="CD42" s="512"/>
      <c r="CE42" s="512"/>
      <c r="CF42" s="512"/>
      <c r="CG42" s="517"/>
      <c r="CH42" s="518"/>
      <c r="CI42" s="519"/>
      <c r="CJ42" s="519"/>
      <c r="CK42" s="519"/>
      <c r="CL42" s="521"/>
      <c r="CM42" s="518"/>
      <c r="CN42" s="519"/>
      <c r="CO42" s="519"/>
      <c r="CP42" s="519"/>
      <c r="CQ42" s="521"/>
      <c r="CR42" s="518"/>
      <c r="CS42" s="519"/>
      <c r="CT42" s="519"/>
      <c r="CU42" s="519"/>
      <c r="CV42" s="521"/>
      <c r="CW42" s="518"/>
      <c r="CX42" s="519"/>
      <c r="CY42" s="519"/>
      <c r="CZ42" s="519"/>
      <c r="DA42" s="521"/>
      <c r="DB42" s="518"/>
      <c r="DC42" s="519"/>
      <c r="DD42" s="519"/>
      <c r="DE42" s="519"/>
      <c r="DF42" s="521"/>
      <c r="DG42" s="518"/>
      <c r="DH42" s="519"/>
      <c r="DI42" s="519"/>
      <c r="DJ42" s="519"/>
      <c r="DK42" s="521"/>
      <c r="DL42" s="518"/>
      <c r="DM42" s="519"/>
      <c r="DN42" s="519"/>
      <c r="DO42" s="519"/>
      <c r="DP42" s="521"/>
      <c r="DQ42" s="518"/>
      <c r="DR42" s="519"/>
      <c r="DS42" s="519"/>
      <c r="DT42" s="519"/>
      <c r="DU42" s="521"/>
      <c r="DV42" s="535"/>
      <c r="DW42" s="536"/>
      <c r="DX42" s="536"/>
      <c r="DY42" s="536"/>
      <c r="DZ42" s="540"/>
      <c r="EA42" s="383"/>
    </row>
    <row r="43" s="380" customFormat="1" ht="26.25" customHeight="1" spans="1:131">
      <c r="A43" s="397">
        <v>16</v>
      </c>
      <c r="B43" s="398"/>
      <c r="C43" s="399"/>
      <c r="D43" s="399"/>
      <c r="E43" s="399"/>
      <c r="F43" s="399"/>
      <c r="G43" s="399"/>
      <c r="H43" s="399"/>
      <c r="I43" s="399"/>
      <c r="J43" s="399"/>
      <c r="K43" s="399"/>
      <c r="L43" s="399"/>
      <c r="M43" s="399"/>
      <c r="N43" s="399"/>
      <c r="O43" s="399"/>
      <c r="P43" s="409"/>
      <c r="Q43" s="419"/>
      <c r="R43" s="420"/>
      <c r="S43" s="420"/>
      <c r="T43" s="420"/>
      <c r="U43" s="420"/>
      <c r="V43" s="420"/>
      <c r="W43" s="420"/>
      <c r="X43" s="420"/>
      <c r="Y43" s="420"/>
      <c r="Z43" s="420"/>
      <c r="AA43" s="420"/>
      <c r="AB43" s="420"/>
      <c r="AC43" s="420"/>
      <c r="AD43" s="420"/>
      <c r="AE43" s="435"/>
      <c r="AF43" s="436"/>
      <c r="AG43" s="453"/>
      <c r="AH43" s="453"/>
      <c r="AI43" s="453"/>
      <c r="AJ43" s="454"/>
      <c r="AK43" s="469"/>
      <c r="AL43" s="470"/>
      <c r="AM43" s="470"/>
      <c r="AN43" s="470"/>
      <c r="AO43" s="470"/>
      <c r="AP43" s="470"/>
      <c r="AQ43" s="470"/>
      <c r="AR43" s="470"/>
      <c r="AS43" s="470"/>
      <c r="AT43" s="470"/>
      <c r="AU43" s="470"/>
      <c r="AV43" s="470"/>
      <c r="AW43" s="470"/>
      <c r="AX43" s="470"/>
      <c r="AY43" s="470"/>
      <c r="AZ43" s="491"/>
      <c r="BA43" s="491"/>
      <c r="BB43" s="491"/>
      <c r="BC43" s="491"/>
      <c r="BD43" s="491"/>
      <c r="BE43" s="498"/>
      <c r="BF43" s="498"/>
      <c r="BG43" s="498"/>
      <c r="BH43" s="498"/>
      <c r="BI43" s="499"/>
      <c r="BJ43" s="479"/>
      <c r="BK43" s="479"/>
      <c r="BL43" s="479"/>
      <c r="BM43" s="479"/>
      <c r="BN43" s="479"/>
      <c r="BO43" s="405"/>
      <c r="BP43" s="405"/>
      <c r="BQ43" s="509">
        <v>37</v>
      </c>
      <c r="BR43" s="510"/>
      <c r="BS43" s="511"/>
      <c r="BT43" s="512"/>
      <c r="BU43" s="512"/>
      <c r="BV43" s="512"/>
      <c r="BW43" s="512"/>
      <c r="BX43" s="512"/>
      <c r="BY43" s="512"/>
      <c r="BZ43" s="512"/>
      <c r="CA43" s="512"/>
      <c r="CB43" s="512"/>
      <c r="CC43" s="512"/>
      <c r="CD43" s="512"/>
      <c r="CE43" s="512"/>
      <c r="CF43" s="512"/>
      <c r="CG43" s="517"/>
      <c r="CH43" s="518"/>
      <c r="CI43" s="519"/>
      <c r="CJ43" s="519"/>
      <c r="CK43" s="519"/>
      <c r="CL43" s="521"/>
      <c r="CM43" s="518"/>
      <c r="CN43" s="519"/>
      <c r="CO43" s="519"/>
      <c r="CP43" s="519"/>
      <c r="CQ43" s="521"/>
      <c r="CR43" s="518"/>
      <c r="CS43" s="519"/>
      <c r="CT43" s="519"/>
      <c r="CU43" s="519"/>
      <c r="CV43" s="521"/>
      <c r="CW43" s="518"/>
      <c r="CX43" s="519"/>
      <c r="CY43" s="519"/>
      <c r="CZ43" s="519"/>
      <c r="DA43" s="521"/>
      <c r="DB43" s="518"/>
      <c r="DC43" s="519"/>
      <c r="DD43" s="519"/>
      <c r="DE43" s="519"/>
      <c r="DF43" s="521"/>
      <c r="DG43" s="518"/>
      <c r="DH43" s="519"/>
      <c r="DI43" s="519"/>
      <c r="DJ43" s="519"/>
      <c r="DK43" s="521"/>
      <c r="DL43" s="518"/>
      <c r="DM43" s="519"/>
      <c r="DN43" s="519"/>
      <c r="DO43" s="519"/>
      <c r="DP43" s="521"/>
      <c r="DQ43" s="518"/>
      <c r="DR43" s="519"/>
      <c r="DS43" s="519"/>
      <c r="DT43" s="519"/>
      <c r="DU43" s="521"/>
      <c r="DV43" s="535"/>
      <c r="DW43" s="536"/>
      <c r="DX43" s="536"/>
      <c r="DY43" s="536"/>
      <c r="DZ43" s="540"/>
      <c r="EA43" s="383"/>
    </row>
    <row r="44" s="380" customFormat="1" ht="26.25" customHeight="1" spans="1:131">
      <c r="A44" s="397">
        <v>17</v>
      </c>
      <c r="B44" s="398"/>
      <c r="C44" s="399"/>
      <c r="D44" s="399"/>
      <c r="E44" s="399"/>
      <c r="F44" s="399"/>
      <c r="G44" s="399"/>
      <c r="H44" s="399"/>
      <c r="I44" s="399"/>
      <c r="J44" s="399"/>
      <c r="K44" s="399"/>
      <c r="L44" s="399"/>
      <c r="M44" s="399"/>
      <c r="N44" s="399"/>
      <c r="O44" s="399"/>
      <c r="P44" s="409"/>
      <c r="Q44" s="419"/>
      <c r="R44" s="420"/>
      <c r="S44" s="420"/>
      <c r="T44" s="420"/>
      <c r="U44" s="420"/>
      <c r="V44" s="420"/>
      <c r="W44" s="420"/>
      <c r="X44" s="420"/>
      <c r="Y44" s="420"/>
      <c r="Z44" s="420"/>
      <c r="AA44" s="420"/>
      <c r="AB44" s="420"/>
      <c r="AC44" s="420"/>
      <c r="AD44" s="420"/>
      <c r="AE44" s="435"/>
      <c r="AF44" s="436"/>
      <c r="AG44" s="453"/>
      <c r="AH44" s="453"/>
      <c r="AI44" s="453"/>
      <c r="AJ44" s="454"/>
      <c r="AK44" s="469"/>
      <c r="AL44" s="470"/>
      <c r="AM44" s="470"/>
      <c r="AN44" s="470"/>
      <c r="AO44" s="470"/>
      <c r="AP44" s="470"/>
      <c r="AQ44" s="470"/>
      <c r="AR44" s="470"/>
      <c r="AS44" s="470"/>
      <c r="AT44" s="470"/>
      <c r="AU44" s="470"/>
      <c r="AV44" s="470"/>
      <c r="AW44" s="470"/>
      <c r="AX44" s="470"/>
      <c r="AY44" s="470"/>
      <c r="AZ44" s="491"/>
      <c r="BA44" s="491"/>
      <c r="BB44" s="491"/>
      <c r="BC44" s="491"/>
      <c r="BD44" s="491"/>
      <c r="BE44" s="498"/>
      <c r="BF44" s="498"/>
      <c r="BG44" s="498"/>
      <c r="BH44" s="498"/>
      <c r="BI44" s="499"/>
      <c r="BJ44" s="479"/>
      <c r="BK44" s="479"/>
      <c r="BL44" s="479"/>
      <c r="BM44" s="479"/>
      <c r="BN44" s="479"/>
      <c r="BO44" s="405"/>
      <c r="BP44" s="405"/>
      <c r="BQ44" s="509">
        <v>38</v>
      </c>
      <c r="BR44" s="510"/>
      <c r="BS44" s="511"/>
      <c r="BT44" s="512"/>
      <c r="BU44" s="512"/>
      <c r="BV44" s="512"/>
      <c r="BW44" s="512"/>
      <c r="BX44" s="512"/>
      <c r="BY44" s="512"/>
      <c r="BZ44" s="512"/>
      <c r="CA44" s="512"/>
      <c r="CB44" s="512"/>
      <c r="CC44" s="512"/>
      <c r="CD44" s="512"/>
      <c r="CE44" s="512"/>
      <c r="CF44" s="512"/>
      <c r="CG44" s="517"/>
      <c r="CH44" s="518"/>
      <c r="CI44" s="519"/>
      <c r="CJ44" s="519"/>
      <c r="CK44" s="519"/>
      <c r="CL44" s="521"/>
      <c r="CM44" s="518"/>
      <c r="CN44" s="519"/>
      <c r="CO44" s="519"/>
      <c r="CP44" s="519"/>
      <c r="CQ44" s="521"/>
      <c r="CR44" s="518"/>
      <c r="CS44" s="519"/>
      <c r="CT44" s="519"/>
      <c r="CU44" s="519"/>
      <c r="CV44" s="521"/>
      <c r="CW44" s="518"/>
      <c r="CX44" s="519"/>
      <c r="CY44" s="519"/>
      <c r="CZ44" s="519"/>
      <c r="DA44" s="521"/>
      <c r="DB44" s="518"/>
      <c r="DC44" s="519"/>
      <c r="DD44" s="519"/>
      <c r="DE44" s="519"/>
      <c r="DF44" s="521"/>
      <c r="DG44" s="518"/>
      <c r="DH44" s="519"/>
      <c r="DI44" s="519"/>
      <c r="DJ44" s="519"/>
      <c r="DK44" s="521"/>
      <c r="DL44" s="518"/>
      <c r="DM44" s="519"/>
      <c r="DN44" s="519"/>
      <c r="DO44" s="519"/>
      <c r="DP44" s="521"/>
      <c r="DQ44" s="518"/>
      <c r="DR44" s="519"/>
      <c r="DS44" s="519"/>
      <c r="DT44" s="519"/>
      <c r="DU44" s="521"/>
      <c r="DV44" s="535"/>
      <c r="DW44" s="536"/>
      <c r="DX44" s="536"/>
      <c r="DY44" s="536"/>
      <c r="DZ44" s="540"/>
      <c r="EA44" s="383"/>
    </row>
    <row r="45" s="380" customFormat="1" ht="26.25" customHeight="1" spans="1:131">
      <c r="A45" s="397">
        <v>18</v>
      </c>
      <c r="B45" s="398"/>
      <c r="C45" s="399"/>
      <c r="D45" s="399"/>
      <c r="E45" s="399"/>
      <c r="F45" s="399"/>
      <c r="G45" s="399"/>
      <c r="H45" s="399"/>
      <c r="I45" s="399"/>
      <c r="J45" s="399"/>
      <c r="K45" s="399"/>
      <c r="L45" s="399"/>
      <c r="M45" s="399"/>
      <c r="N45" s="399"/>
      <c r="O45" s="399"/>
      <c r="P45" s="409"/>
      <c r="Q45" s="419"/>
      <c r="R45" s="420"/>
      <c r="S45" s="420"/>
      <c r="T45" s="420"/>
      <c r="U45" s="420"/>
      <c r="V45" s="420"/>
      <c r="W45" s="420"/>
      <c r="X45" s="420"/>
      <c r="Y45" s="420"/>
      <c r="Z45" s="420"/>
      <c r="AA45" s="420"/>
      <c r="AB45" s="420"/>
      <c r="AC45" s="420"/>
      <c r="AD45" s="420"/>
      <c r="AE45" s="435"/>
      <c r="AF45" s="436"/>
      <c r="AG45" s="453"/>
      <c r="AH45" s="453"/>
      <c r="AI45" s="453"/>
      <c r="AJ45" s="454"/>
      <c r="AK45" s="469"/>
      <c r="AL45" s="470"/>
      <c r="AM45" s="470"/>
      <c r="AN45" s="470"/>
      <c r="AO45" s="470"/>
      <c r="AP45" s="470"/>
      <c r="AQ45" s="470"/>
      <c r="AR45" s="470"/>
      <c r="AS45" s="470"/>
      <c r="AT45" s="470"/>
      <c r="AU45" s="470"/>
      <c r="AV45" s="470"/>
      <c r="AW45" s="470"/>
      <c r="AX45" s="470"/>
      <c r="AY45" s="470"/>
      <c r="AZ45" s="491"/>
      <c r="BA45" s="491"/>
      <c r="BB45" s="491"/>
      <c r="BC45" s="491"/>
      <c r="BD45" s="491"/>
      <c r="BE45" s="498"/>
      <c r="BF45" s="498"/>
      <c r="BG45" s="498"/>
      <c r="BH45" s="498"/>
      <c r="BI45" s="499"/>
      <c r="BJ45" s="479"/>
      <c r="BK45" s="479"/>
      <c r="BL45" s="479"/>
      <c r="BM45" s="479"/>
      <c r="BN45" s="479"/>
      <c r="BO45" s="405"/>
      <c r="BP45" s="405"/>
      <c r="BQ45" s="509">
        <v>39</v>
      </c>
      <c r="BR45" s="510"/>
      <c r="BS45" s="511"/>
      <c r="BT45" s="512"/>
      <c r="BU45" s="512"/>
      <c r="BV45" s="512"/>
      <c r="BW45" s="512"/>
      <c r="BX45" s="512"/>
      <c r="BY45" s="512"/>
      <c r="BZ45" s="512"/>
      <c r="CA45" s="512"/>
      <c r="CB45" s="512"/>
      <c r="CC45" s="512"/>
      <c r="CD45" s="512"/>
      <c r="CE45" s="512"/>
      <c r="CF45" s="512"/>
      <c r="CG45" s="517"/>
      <c r="CH45" s="518"/>
      <c r="CI45" s="519"/>
      <c r="CJ45" s="519"/>
      <c r="CK45" s="519"/>
      <c r="CL45" s="521"/>
      <c r="CM45" s="518"/>
      <c r="CN45" s="519"/>
      <c r="CO45" s="519"/>
      <c r="CP45" s="519"/>
      <c r="CQ45" s="521"/>
      <c r="CR45" s="518"/>
      <c r="CS45" s="519"/>
      <c r="CT45" s="519"/>
      <c r="CU45" s="519"/>
      <c r="CV45" s="521"/>
      <c r="CW45" s="518"/>
      <c r="CX45" s="519"/>
      <c r="CY45" s="519"/>
      <c r="CZ45" s="519"/>
      <c r="DA45" s="521"/>
      <c r="DB45" s="518"/>
      <c r="DC45" s="519"/>
      <c r="DD45" s="519"/>
      <c r="DE45" s="519"/>
      <c r="DF45" s="521"/>
      <c r="DG45" s="518"/>
      <c r="DH45" s="519"/>
      <c r="DI45" s="519"/>
      <c r="DJ45" s="519"/>
      <c r="DK45" s="521"/>
      <c r="DL45" s="518"/>
      <c r="DM45" s="519"/>
      <c r="DN45" s="519"/>
      <c r="DO45" s="519"/>
      <c r="DP45" s="521"/>
      <c r="DQ45" s="518"/>
      <c r="DR45" s="519"/>
      <c r="DS45" s="519"/>
      <c r="DT45" s="519"/>
      <c r="DU45" s="521"/>
      <c r="DV45" s="535"/>
      <c r="DW45" s="536"/>
      <c r="DX45" s="536"/>
      <c r="DY45" s="536"/>
      <c r="DZ45" s="540"/>
      <c r="EA45" s="383"/>
    </row>
    <row r="46" s="380" customFormat="1" ht="26.25" customHeight="1" spans="1:131">
      <c r="A46" s="397">
        <v>19</v>
      </c>
      <c r="B46" s="398"/>
      <c r="C46" s="399"/>
      <c r="D46" s="399"/>
      <c r="E46" s="399"/>
      <c r="F46" s="399"/>
      <c r="G46" s="399"/>
      <c r="H46" s="399"/>
      <c r="I46" s="399"/>
      <c r="J46" s="399"/>
      <c r="K46" s="399"/>
      <c r="L46" s="399"/>
      <c r="M46" s="399"/>
      <c r="N46" s="399"/>
      <c r="O46" s="399"/>
      <c r="P46" s="409"/>
      <c r="Q46" s="419"/>
      <c r="R46" s="420"/>
      <c r="S46" s="420"/>
      <c r="T46" s="420"/>
      <c r="U46" s="420"/>
      <c r="V46" s="420"/>
      <c r="W46" s="420"/>
      <c r="X46" s="420"/>
      <c r="Y46" s="420"/>
      <c r="Z46" s="420"/>
      <c r="AA46" s="420"/>
      <c r="AB46" s="420"/>
      <c r="AC46" s="420"/>
      <c r="AD46" s="420"/>
      <c r="AE46" s="435"/>
      <c r="AF46" s="436"/>
      <c r="AG46" s="453"/>
      <c r="AH46" s="453"/>
      <c r="AI46" s="453"/>
      <c r="AJ46" s="454"/>
      <c r="AK46" s="469"/>
      <c r="AL46" s="470"/>
      <c r="AM46" s="470"/>
      <c r="AN46" s="470"/>
      <c r="AO46" s="470"/>
      <c r="AP46" s="470"/>
      <c r="AQ46" s="470"/>
      <c r="AR46" s="470"/>
      <c r="AS46" s="470"/>
      <c r="AT46" s="470"/>
      <c r="AU46" s="470"/>
      <c r="AV46" s="470"/>
      <c r="AW46" s="470"/>
      <c r="AX46" s="470"/>
      <c r="AY46" s="470"/>
      <c r="AZ46" s="491"/>
      <c r="BA46" s="491"/>
      <c r="BB46" s="491"/>
      <c r="BC46" s="491"/>
      <c r="BD46" s="491"/>
      <c r="BE46" s="498"/>
      <c r="BF46" s="498"/>
      <c r="BG46" s="498"/>
      <c r="BH46" s="498"/>
      <c r="BI46" s="499"/>
      <c r="BJ46" s="479"/>
      <c r="BK46" s="479"/>
      <c r="BL46" s="479"/>
      <c r="BM46" s="479"/>
      <c r="BN46" s="479"/>
      <c r="BO46" s="405"/>
      <c r="BP46" s="405"/>
      <c r="BQ46" s="509">
        <v>40</v>
      </c>
      <c r="BR46" s="510"/>
      <c r="BS46" s="511"/>
      <c r="BT46" s="512"/>
      <c r="BU46" s="512"/>
      <c r="BV46" s="512"/>
      <c r="BW46" s="512"/>
      <c r="BX46" s="512"/>
      <c r="BY46" s="512"/>
      <c r="BZ46" s="512"/>
      <c r="CA46" s="512"/>
      <c r="CB46" s="512"/>
      <c r="CC46" s="512"/>
      <c r="CD46" s="512"/>
      <c r="CE46" s="512"/>
      <c r="CF46" s="512"/>
      <c r="CG46" s="517"/>
      <c r="CH46" s="518"/>
      <c r="CI46" s="519"/>
      <c r="CJ46" s="519"/>
      <c r="CK46" s="519"/>
      <c r="CL46" s="521"/>
      <c r="CM46" s="518"/>
      <c r="CN46" s="519"/>
      <c r="CO46" s="519"/>
      <c r="CP46" s="519"/>
      <c r="CQ46" s="521"/>
      <c r="CR46" s="518"/>
      <c r="CS46" s="519"/>
      <c r="CT46" s="519"/>
      <c r="CU46" s="519"/>
      <c r="CV46" s="521"/>
      <c r="CW46" s="518"/>
      <c r="CX46" s="519"/>
      <c r="CY46" s="519"/>
      <c r="CZ46" s="519"/>
      <c r="DA46" s="521"/>
      <c r="DB46" s="518"/>
      <c r="DC46" s="519"/>
      <c r="DD46" s="519"/>
      <c r="DE46" s="519"/>
      <c r="DF46" s="521"/>
      <c r="DG46" s="518"/>
      <c r="DH46" s="519"/>
      <c r="DI46" s="519"/>
      <c r="DJ46" s="519"/>
      <c r="DK46" s="521"/>
      <c r="DL46" s="518"/>
      <c r="DM46" s="519"/>
      <c r="DN46" s="519"/>
      <c r="DO46" s="519"/>
      <c r="DP46" s="521"/>
      <c r="DQ46" s="518"/>
      <c r="DR46" s="519"/>
      <c r="DS46" s="519"/>
      <c r="DT46" s="519"/>
      <c r="DU46" s="521"/>
      <c r="DV46" s="535"/>
      <c r="DW46" s="536"/>
      <c r="DX46" s="536"/>
      <c r="DY46" s="536"/>
      <c r="DZ46" s="540"/>
      <c r="EA46" s="383"/>
    </row>
    <row r="47" s="380" customFormat="1" ht="26.25" customHeight="1" spans="1:131">
      <c r="A47" s="397">
        <v>20</v>
      </c>
      <c r="B47" s="398"/>
      <c r="C47" s="399"/>
      <c r="D47" s="399"/>
      <c r="E47" s="399"/>
      <c r="F47" s="399"/>
      <c r="G47" s="399"/>
      <c r="H47" s="399"/>
      <c r="I47" s="399"/>
      <c r="J47" s="399"/>
      <c r="K47" s="399"/>
      <c r="L47" s="399"/>
      <c r="M47" s="399"/>
      <c r="N47" s="399"/>
      <c r="O47" s="399"/>
      <c r="P47" s="409"/>
      <c r="Q47" s="419"/>
      <c r="R47" s="420"/>
      <c r="S47" s="420"/>
      <c r="T47" s="420"/>
      <c r="U47" s="420"/>
      <c r="V47" s="420"/>
      <c r="W47" s="420"/>
      <c r="X47" s="420"/>
      <c r="Y47" s="420"/>
      <c r="Z47" s="420"/>
      <c r="AA47" s="420"/>
      <c r="AB47" s="420"/>
      <c r="AC47" s="420"/>
      <c r="AD47" s="420"/>
      <c r="AE47" s="435"/>
      <c r="AF47" s="436"/>
      <c r="AG47" s="453"/>
      <c r="AH47" s="453"/>
      <c r="AI47" s="453"/>
      <c r="AJ47" s="454"/>
      <c r="AK47" s="469"/>
      <c r="AL47" s="470"/>
      <c r="AM47" s="470"/>
      <c r="AN47" s="470"/>
      <c r="AO47" s="470"/>
      <c r="AP47" s="470"/>
      <c r="AQ47" s="470"/>
      <c r="AR47" s="470"/>
      <c r="AS47" s="470"/>
      <c r="AT47" s="470"/>
      <c r="AU47" s="470"/>
      <c r="AV47" s="470"/>
      <c r="AW47" s="470"/>
      <c r="AX47" s="470"/>
      <c r="AY47" s="470"/>
      <c r="AZ47" s="491"/>
      <c r="BA47" s="491"/>
      <c r="BB47" s="491"/>
      <c r="BC47" s="491"/>
      <c r="BD47" s="491"/>
      <c r="BE47" s="498"/>
      <c r="BF47" s="498"/>
      <c r="BG47" s="498"/>
      <c r="BH47" s="498"/>
      <c r="BI47" s="499"/>
      <c r="BJ47" s="479"/>
      <c r="BK47" s="479"/>
      <c r="BL47" s="479"/>
      <c r="BM47" s="479"/>
      <c r="BN47" s="479"/>
      <c r="BO47" s="405"/>
      <c r="BP47" s="405"/>
      <c r="BQ47" s="509">
        <v>41</v>
      </c>
      <c r="BR47" s="510"/>
      <c r="BS47" s="511"/>
      <c r="BT47" s="512"/>
      <c r="BU47" s="512"/>
      <c r="BV47" s="512"/>
      <c r="BW47" s="512"/>
      <c r="BX47" s="512"/>
      <c r="BY47" s="512"/>
      <c r="BZ47" s="512"/>
      <c r="CA47" s="512"/>
      <c r="CB47" s="512"/>
      <c r="CC47" s="512"/>
      <c r="CD47" s="512"/>
      <c r="CE47" s="512"/>
      <c r="CF47" s="512"/>
      <c r="CG47" s="517"/>
      <c r="CH47" s="518"/>
      <c r="CI47" s="519"/>
      <c r="CJ47" s="519"/>
      <c r="CK47" s="519"/>
      <c r="CL47" s="521"/>
      <c r="CM47" s="518"/>
      <c r="CN47" s="519"/>
      <c r="CO47" s="519"/>
      <c r="CP47" s="519"/>
      <c r="CQ47" s="521"/>
      <c r="CR47" s="518"/>
      <c r="CS47" s="519"/>
      <c r="CT47" s="519"/>
      <c r="CU47" s="519"/>
      <c r="CV47" s="521"/>
      <c r="CW47" s="518"/>
      <c r="CX47" s="519"/>
      <c r="CY47" s="519"/>
      <c r="CZ47" s="519"/>
      <c r="DA47" s="521"/>
      <c r="DB47" s="518"/>
      <c r="DC47" s="519"/>
      <c r="DD47" s="519"/>
      <c r="DE47" s="519"/>
      <c r="DF47" s="521"/>
      <c r="DG47" s="518"/>
      <c r="DH47" s="519"/>
      <c r="DI47" s="519"/>
      <c r="DJ47" s="519"/>
      <c r="DK47" s="521"/>
      <c r="DL47" s="518"/>
      <c r="DM47" s="519"/>
      <c r="DN47" s="519"/>
      <c r="DO47" s="519"/>
      <c r="DP47" s="521"/>
      <c r="DQ47" s="518"/>
      <c r="DR47" s="519"/>
      <c r="DS47" s="519"/>
      <c r="DT47" s="519"/>
      <c r="DU47" s="521"/>
      <c r="DV47" s="535"/>
      <c r="DW47" s="536"/>
      <c r="DX47" s="536"/>
      <c r="DY47" s="536"/>
      <c r="DZ47" s="540"/>
      <c r="EA47" s="383"/>
    </row>
    <row r="48" s="380" customFormat="1" ht="26.25" customHeight="1" spans="1:131">
      <c r="A48" s="397">
        <v>21</v>
      </c>
      <c r="B48" s="398"/>
      <c r="C48" s="399"/>
      <c r="D48" s="399"/>
      <c r="E48" s="399"/>
      <c r="F48" s="399"/>
      <c r="G48" s="399"/>
      <c r="H48" s="399"/>
      <c r="I48" s="399"/>
      <c r="J48" s="399"/>
      <c r="K48" s="399"/>
      <c r="L48" s="399"/>
      <c r="M48" s="399"/>
      <c r="N48" s="399"/>
      <c r="O48" s="399"/>
      <c r="P48" s="409"/>
      <c r="Q48" s="419"/>
      <c r="R48" s="420"/>
      <c r="S48" s="420"/>
      <c r="T48" s="420"/>
      <c r="U48" s="420"/>
      <c r="V48" s="420"/>
      <c r="W48" s="420"/>
      <c r="X48" s="420"/>
      <c r="Y48" s="420"/>
      <c r="Z48" s="420"/>
      <c r="AA48" s="420"/>
      <c r="AB48" s="420"/>
      <c r="AC48" s="420"/>
      <c r="AD48" s="420"/>
      <c r="AE48" s="435"/>
      <c r="AF48" s="436"/>
      <c r="AG48" s="453"/>
      <c r="AH48" s="453"/>
      <c r="AI48" s="453"/>
      <c r="AJ48" s="454"/>
      <c r="AK48" s="469"/>
      <c r="AL48" s="470"/>
      <c r="AM48" s="470"/>
      <c r="AN48" s="470"/>
      <c r="AO48" s="470"/>
      <c r="AP48" s="470"/>
      <c r="AQ48" s="470"/>
      <c r="AR48" s="470"/>
      <c r="AS48" s="470"/>
      <c r="AT48" s="470"/>
      <c r="AU48" s="470"/>
      <c r="AV48" s="470"/>
      <c r="AW48" s="470"/>
      <c r="AX48" s="470"/>
      <c r="AY48" s="470"/>
      <c r="AZ48" s="491"/>
      <c r="BA48" s="491"/>
      <c r="BB48" s="491"/>
      <c r="BC48" s="491"/>
      <c r="BD48" s="491"/>
      <c r="BE48" s="498"/>
      <c r="BF48" s="498"/>
      <c r="BG48" s="498"/>
      <c r="BH48" s="498"/>
      <c r="BI48" s="499"/>
      <c r="BJ48" s="479"/>
      <c r="BK48" s="479"/>
      <c r="BL48" s="479"/>
      <c r="BM48" s="479"/>
      <c r="BN48" s="479"/>
      <c r="BO48" s="405"/>
      <c r="BP48" s="405"/>
      <c r="BQ48" s="509">
        <v>42</v>
      </c>
      <c r="BR48" s="510"/>
      <c r="BS48" s="511"/>
      <c r="BT48" s="512"/>
      <c r="BU48" s="512"/>
      <c r="BV48" s="512"/>
      <c r="BW48" s="512"/>
      <c r="BX48" s="512"/>
      <c r="BY48" s="512"/>
      <c r="BZ48" s="512"/>
      <c r="CA48" s="512"/>
      <c r="CB48" s="512"/>
      <c r="CC48" s="512"/>
      <c r="CD48" s="512"/>
      <c r="CE48" s="512"/>
      <c r="CF48" s="512"/>
      <c r="CG48" s="517"/>
      <c r="CH48" s="518"/>
      <c r="CI48" s="519"/>
      <c r="CJ48" s="519"/>
      <c r="CK48" s="519"/>
      <c r="CL48" s="521"/>
      <c r="CM48" s="518"/>
      <c r="CN48" s="519"/>
      <c r="CO48" s="519"/>
      <c r="CP48" s="519"/>
      <c r="CQ48" s="521"/>
      <c r="CR48" s="518"/>
      <c r="CS48" s="519"/>
      <c r="CT48" s="519"/>
      <c r="CU48" s="519"/>
      <c r="CV48" s="521"/>
      <c r="CW48" s="518"/>
      <c r="CX48" s="519"/>
      <c r="CY48" s="519"/>
      <c r="CZ48" s="519"/>
      <c r="DA48" s="521"/>
      <c r="DB48" s="518"/>
      <c r="DC48" s="519"/>
      <c r="DD48" s="519"/>
      <c r="DE48" s="519"/>
      <c r="DF48" s="521"/>
      <c r="DG48" s="518"/>
      <c r="DH48" s="519"/>
      <c r="DI48" s="519"/>
      <c r="DJ48" s="519"/>
      <c r="DK48" s="521"/>
      <c r="DL48" s="518"/>
      <c r="DM48" s="519"/>
      <c r="DN48" s="519"/>
      <c r="DO48" s="519"/>
      <c r="DP48" s="521"/>
      <c r="DQ48" s="518"/>
      <c r="DR48" s="519"/>
      <c r="DS48" s="519"/>
      <c r="DT48" s="519"/>
      <c r="DU48" s="521"/>
      <c r="DV48" s="535"/>
      <c r="DW48" s="536"/>
      <c r="DX48" s="536"/>
      <c r="DY48" s="536"/>
      <c r="DZ48" s="540"/>
      <c r="EA48" s="383"/>
    </row>
    <row r="49" s="380" customFormat="1" ht="26.25" customHeight="1" spans="1:131">
      <c r="A49" s="397">
        <v>22</v>
      </c>
      <c r="B49" s="398"/>
      <c r="C49" s="399"/>
      <c r="D49" s="399"/>
      <c r="E49" s="399"/>
      <c r="F49" s="399"/>
      <c r="G49" s="399"/>
      <c r="H49" s="399"/>
      <c r="I49" s="399"/>
      <c r="J49" s="399"/>
      <c r="K49" s="399"/>
      <c r="L49" s="399"/>
      <c r="M49" s="399"/>
      <c r="N49" s="399"/>
      <c r="O49" s="399"/>
      <c r="P49" s="409"/>
      <c r="Q49" s="419"/>
      <c r="R49" s="420"/>
      <c r="S49" s="420"/>
      <c r="T49" s="420"/>
      <c r="U49" s="420"/>
      <c r="V49" s="420"/>
      <c r="W49" s="420"/>
      <c r="X49" s="420"/>
      <c r="Y49" s="420"/>
      <c r="Z49" s="420"/>
      <c r="AA49" s="420"/>
      <c r="AB49" s="420"/>
      <c r="AC49" s="420"/>
      <c r="AD49" s="420"/>
      <c r="AE49" s="435"/>
      <c r="AF49" s="436"/>
      <c r="AG49" s="453"/>
      <c r="AH49" s="453"/>
      <c r="AI49" s="453"/>
      <c r="AJ49" s="454"/>
      <c r="AK49" s="469"/>
      <c r="AL49" s="470"/>
      <c r="AM49" s="470"/>
      <c r="AN49" s="470"/>
      <c r="AO49" s="470"/>
      <c r="AP49" s="470"/>
      <c r="AQ49" s="470"/>
      <c r="AR49" s="470"/>
      <c r="AS49" s="470"/>
      <c r="AT49" s="470"/>
      <c r="AU49" s="470"/>
      <c r="AV49" s="470"/>
      <c r="AW49" s="470"/>
      <c r="AX49" s="470"/>
      <c r="AY49" s="470"/>
      <c r="AZ49" s="491"/>
      <c r="BA49" s="491"/>
      <c r="BB49" s="491"/>
      <c r="BC49" s="491"/>
      <c r="BD49" s="491"/>
      <c r="BE49" s="498"/>
      <c r="BF49" s="498"/>
      <c r="BG49" s="498"/>
      <c r="BH49" s="498"/>
      <c r="BI49" s="499"/>
      <c r="BJ49" s="479"/>
      <c r="BK49" s="479"/>
      <c r="BL49" s="479"/>
      <c r="BM49" s="479"/>
      <c r="BN49" s="479"/>
      <c r="BO49" s="405"/>
      <c r="BP49" s="405"/>
      <c r="BQ49" s="509">
        <v>43</v>
      </c>
      <c r="BR49" s="510"/>
      <c r="BS49" s="511"/>
      <c r="BT49" s="512"/>
      <c r="BU49" s="512"/>
      <c r="BV49" s="512"/>
      <c r="BW49" s="512"/>
      <c r="BX49" s="512"/>
      <c r="BY49" s="512"/>
      <c r="BZ49" s="512"/>
      <c r="CA49" s="512"/>
      <c r="CB49" s="512"/>
      <c r="CC49" s="512"/>
      <c r="CD49" s="512"/>
      <c r="CE49" s="512"/>
      <c r="CF49" s="512"/>
      <c r="CG49" s="517"/>
      <c r="CH49" s="518"/>
      <c r="CI49" s="519"/>
      <c r="CJ49" s="519"/>
      <c r="CK49" s="519"/>
      <c r="CL49" s="521"/>
      <c r="CM49" s="518"/>
      <c r="CN49" s="519"/>
      <c r="CO49" s="519"/>
      <c r="CP49" s="519"/>
      <c r="CQ49" s="521"/>
      <c r="CR49" s="518"/>
      <c r="CS49" s="519"/>
      <c r="CT49" s="519"/>
      <c r="CU49" s="519"/>
      <c r="CV49" s="521"/>
      <c r="CW49" s="518"/>
      <c r="CX49" s="519"/>
      <c r="CY49" s="519"/>
      <c r="CZ49" s="519"/>
      <c r="DA49" s="521"/>
      <c r="DB49" s="518"/>
      <c r="DC49" s="519"/>
      <c r="DD49" s="519"/>
      <c r="DE49" s="519"/>
      <c r="DF49" s="521"/>
      <c r="DG49" s="518"/>
      <c r="DH49" s="519"/>
      <c r="DI49" s="519"/>
      <c r="DJ49" s="519"/>
      <c r="DK49" s="521"/>
      <c r="DL49" s="518"/>
      <c r="DM49" s="519"/>
      <c r="DN49" s="519"/>
      <c r="DO49" s="519"/>
      <c r="DP49" s="521"/>
      <c r="DQ49" s="518"/>
      <c r="DR49" s="519"/>
      <c r="DS49" s="519"/>
      <c r="DT49" s="519"/>
      <c r="DU49" s="521"/>
      <c r="DV49" s="535"/>
      <c r="DW49" s="536"/>
      <c r="DX49" s="536"/>
      <c r="DY49" s="536"/>
      <c r="DZ49" s="540"/>
      <c r="EA49" s="383"/>
    </row>
    <row r="50" s="380" customFormat="1" ht="26.25" customHeight="1" spans="1:131">
      <c r="A50" s="397">
        <v>23</v>
      </c>
      <c r="B50" s="398"/>
      <c r="C50" s="399"/>
      <c r="D50" s="399"/>
      <c r="E50" s="399"/>
      <c r="F50" s="399"/>
      <c r="G50" s="399"/>
      <c r="H50" s="399"/>
      <c r="I50" s="399"/>
      <c r="J50" s="399"/>
      <c r="K50" s="399"/>
      <c r="L50" s="399"/>
      <c r="M50" s="399"/>
      <c r="N50" s="399"/>
      <c r="O50" s="399"/>
      <c r="P50" s="409"/>
      <c r="Q50" s="427"/>
      <c r="R50" s="428"/>
      <c r="S50" s="428"/>
      <c r="T50" s="428"/>
      <c r="U50" s="428"/>
      <c r="V50" s="428"/>
      <c r="W50" s="428"/>
      <c r="X50" s="428"/>
      <c r="Y50" s="428"/>
      <c r="Z50" s="428"/>
      <c r="AA50" s="428"/>
      <c r="AB50" s="428"/>
      <c r="AC50" s="428"/>
      <c r="AD50" s="428"/>
      <c r="AE50" s="444"/>
      <c r="AF50" s="436"/>
      <c r="AG50" s="453"/>
      <c r="AH50" s="453"/>
      <c r="AI50" s="453"/>
      <c r="AJ50" s="454"/>
      <c r="AK50" s="471"/>
      <c r="AL50" s="428"/>
      <c r="AM50" s="428"/>
      <c r="AN50" s="428"/>
      <c r="AO50" s="428"/>
      <c r="AP50" s="428"/>
      <c r="AQ50" s="428"/>
      <c r="AR50" s="428"/>
      <c r="AS50" s="428"/>
      <c r="AT50" s="428"/>
      <c r="AU50" s="428"/>
      <c r="AV50" s="428"/>
      <c r="AW50" s="428"/>
      <c r="AX50" s="428"/>
      <c r="AY50" s="428"/>
      <c r="AZ50" s="492"/>
      <c r="BA50" s="492"/>
      <c r="BB50" s="492"/>
      <c r="BC50" s="492"/>
      <c r="BD50" s="492"/>
      <c r="BE50" s="498"/>
      <c r="BF50" s="498"/>
      <c r="BG50" s="498"/>
      <c r="BH50" s="498"/>
      <c r="BI50" s="499"/>
      <c r="BJ50" s="479"/>
      <c r="BK50" s="479"/>
      <c r="BL50" s="479"/>
      <c r="BM50" s="479"/>
      <c r="BN50" s="479"/>
      <c r="BO50" s="405"/>
      <c r="BP50" s="405"/>
      <c r="BQ50" s="509">
        <v>44</v>
      </c>
      <c r="BR50" s="510"/>
      <c r="BS50" s="511"/>
      <c r="BT50" s="512"/>
      <c r="BU50" s="512"/>
      <c r="BV50" s="512"/>
      <c r="BW50" s="512"/>
      <c r="BX50" s="512"/>
      <c r="BY50" s="512"/>
      <c r="BZ50" s="512"/>
      <c r="CA50" s="512"/>
      <c r="CB50" s="512"/>
      <c r="CC50" s="512"/>
      <c r="CD50" s="512"/>
      <c r="CE50" s="512"/>
      <c r="CF50" s="512"/>
      <c r="CG50" s="517"/>
      <c r="CH50" s="518"/>
      <c r="CI50" s="519"/>
      <c r="CJ50" s="519"/>
      <c r="CK50" s="519"/>
      <c r="CL50" s="521"/>
      <c r="CM50" s="518"/>
      <c r="CN50" s="519"/>
      <c r="CO50" s="519"/>
      <c r="CP50" s="519"/>
      <c r="CQ50" s="521"/>
      <c r="CR50" s="518"/>
      <c r="CS50" s="519"/>
      <c r="CT50" s="519"/>
      <c r="CU50" s="519"/>
      <c r="CV50" s="521"/>
      <c r="CW50" s="518"/>
      <c r="CX50" s="519"/>
      <c r="CY50" s="519"/>
      <c r="CZ50" s="519"/>
      <c r="DA50" s="521"/>
      <c r="DB50" s="518"/>
      <c r="DC50" s="519"/>
      <c r="DD50" s="519"/>
      <c r="DE50" s="519"/>
      <c r="DF50" s="521"/>
      <c r="DG50" s="518"/>
      <c r="DH50" s="519"/>
      <c r="DI50" s="519"/>
      <c r="DJ50" s="519"/>
      <c r="DK50" s="521"/>
      <c r="DL50" s="518"/>
      <c r="DM50" s="519"/>
      <c r="DN50" s="519"/>
      <c r="DO50" s="519"/>
      <c r="DP50" s="521"/>
      <c r="DQ50" s="518"/>
      <c r="DR50" s="519"/>
      <c r="DS50" s="519"/>
      <c r="DT50" s="519"/>
      <c r="DU50" s="521"/>
      <c r="DV50" s="535"/>
      <c r="DW50" s="536"/>
      <c r="DX50" s="536"/>
      <c r="DY50" s="536"/>
      <c r="DZ50" s="540"/>
      <c r="EA50" s="383"/>
    </row>
    <row r="51" s="380" customFormat="1" ht="26.25" customHeight="1" spans="1:131">
      <c r="A51" s="397">
        <v>24</v>
      </c>
      <c r="B51" s="398"/>
      <c r="C51" s="399"/>
      <c r="D51" s="399"/>
      <c r="E51" s="399"/>
      <c r="F51" s="399"/>
      <c r="G51" s="399"/>
      <c r="H51" s="399"/>
      <c r="I51" s="399"/>
      <c r="J51" s="399"/>
      <c r="K51" s="399"/>
      <c r="L51" s="399"/>
      <c r="M51" s="399"/>
      <c r="N51" s="399"/>
      <c r="O51" s="399"/>
      <c r="P51" s="409"/>
      <c r="Q51" s="427"/>
      <c r="R51" s="428"/>
      <c r="S51" s="428"/>
      <c r="T51" s="428"/>
      <c r="U51" s="428"/>
      <c r="V51" s="428"/>
      <c r="W51" s="428"/>
      <c r="X51" s="428"/>
      <c r="Y51" s="428"/>
      <c r="Z51" s="428"/>
      <c r="AA51" s="428"/>
      <c r="AB51" s="428"/>
      <c r="AC51" s="428"/>
      <c r="AD51" s="428"/>
      <c r="AE51" s="444"/>
      <c r="AF51" s="436"/>
      <c r="AG51" s="453"/>
      <c r="AH51" s="453"/>
      <c r="AI51" s="453"/>
      <c r="AJ51" s="454"/>
      <c r="AK51" s="471"/>
      <c r="AL51" s="428"/>
      <c r="AM51" s="428"/>
      <c r="AN51" s="428"/>
      <c r="AO51" s="428"/>
      <c r="AP51" s="428"/>
      <c r="AQ51" s="428"/>
      <c r="AR51" s="428"/>
      <c r="AS51" s="428"/>
      <c r="AT51" s="428"/>
      <c r="AU51" s="428"/>
      <c r="AV51" s="428"/>
      <c r="AW51" s="428"/>
      <c r="AX51" s="428"/>
      <c r="AY51" s="428"/>
      <c r="AZ51" s="492"/>
      <c r="BA51" s="492"/>
      <c r="BB51" s="492"/>
      <c r="BC51" s="492"/>
      <c r="BD51" s="492"/>
      <c r="BE51" s="498"/>
      <c r="BF51" s="498"/>
      <c r="BG51" s="498"/>
      <c r="BH51" s="498"/>
      <c r="BI51" s="499"/>
      <c r="BJ51" s="479"/>
      <c r="BK51" s="479"/>
      <c r="BL51" s="479"/>
      <c r="BM51" s="479"/>
      <c r="BN51" s="479"/>
      <c r="BO51" s="405"/>
      <c r="BP51" s="405"/>
      <c r="BQ51" s="509">
        <v>45</v>
      </c>
      <c r="BR51" s="510"/>
      <c r="BS51" s="511"/>
      <c r="BT51" s="512"/>
      <c r="BU51" s="512"/>
      <c r="BV51" s="512"/>
      <c r="BW51" s="512"/>
      <c r="BX51" s="512"/>
      <c r="BY51" s="512"/>
      <c r="BZ51" s="512"/>
      <c r="CA51" s="512"/>
      <c r="CB51" s="512"/>
      <c r="CC51" s="512"/>
      <c r="CD51" s="512"/>
      <c r="CE51" s="512"/>
      <c r="CF51" s="512"/>
      <c r="CG51" s="517"/>
      <c r="CH51" s="518"/>
      <c r="CI51" s="519"/>
      <c r="CJ51" s="519"/>
      <c r="CK51" s="519"/>
      <c r="CL51" s="521"/>
      <c r="CM51" s="518"/>
      <c r="CN51" s="519"/>
      <c r="CO51" s="519"/>
      <c r="CP51" s="519"/>
      <c r="CQ51" s="521"/>
      <c r="CR51" s="518"/>
      <c r="CS51" s="519"/>
      <c r="CT51" s="519"/>
      <c r="CU51" s="519"/>
      <c r="CV51" s="521"/>
      <c r="CW51" s="518"/>
      <c r="CX51" s="519"/>
      <c r="CY51" s="519"/>
      <c r="CZ51" s="519"/>
      <c r="DA51" s="521"/>
      <c r="DB51" s="518"/>
      <c r="DC51" s="519"/>
      <c r="DD51" s="519"/>
      <c r="DE51" s="519"/>
      <c r="DF51" s="521"/>
      <c r="DG51" s="518"/>
      <c r="DH51" s="519"/>
      <c r="DI51" s="519"/>
      <c r="DJ51" s="519"/>
      <c r="DK51" s="521"/>
      <c r="DL51" s="518"/>
      <c r="DM51" s="519"/>
      <c r="DN51" s="519"/>
      <c r="DO51" s="519"/>
      <c r="DP51" s="521"/>
      <c r="DQ51" s="518"/>
      <c r="DR51" s="519"/>
      <c r="DS51" s="519"/>
      <c r="DT51" s="519"/>
      <c r="DU51" s="521"/>
      <c r="DV51" s="535"/>
      <c r="DW51" s="536"/>
      <c r="DX51" s="536"/>
      <c r="DY51" s="536"/>
      <c r="DZ51" s="540"/>
      <c r="EA51" s="383"/>
    </row>
    <row r="52" s="380" customFormat="1" ht="26.25" customHeight="1" spans="1:131">
      <c r="A52" s="397">
        <v>25</v>
      </c>
      <c r="B52" s="398"/>
      <c r="C52" s="399"/>
      <c r="D52" s="399"/>
      <c r="E52" s="399"/>
      <c r="F52" s="399"/>
      <c r="G52" s="399"/>
      <c r="H52" s="399"/>
      <c r="I52" s="399"/>
      <c r="J52" s="399"/>
      <c r="K52" s="399"/>
      <c r="L52" s="399"/>
      <c r="M52" s="399"/>
      <c r="N52" s="399"/>
      <c r="O52" s="399"/>
      <c r="P52" s="409"/>
      <c r="Q52" s="427"/>
      <c r="R52" s="428"/>
      <c r="S52" s="428"/>
      <c r="T52" s="428"/>
      <c r="U52" s="428"/>
      <c r="V52" s="428"/>
      <c r="W52" s="428"/>
      <c r="X52" s="428"/>
      <c r="Y52" s="428"/>
      <c r="Z52" s="428"/>
      <c r="AA52" s="428"/>
      <c r="AB52" s="428"/>
      <c r="AC52" s="428"/>
      <c r="AD52" s="428"/>
      <c r="AE52" s="444"/>
      <c r="AF52" s="436"/>
      <c r="AG52" s="453"/>
      <c r="AH52" s="453"/>
      <c r="AI52" s="453"/>
      <c r="AJ52" s="454"/>
      <c r="AK52" s="471"/>
      <c r="AL52" s="428"/>
      <c r="AM52" s="428"/>
      <c r="AN52" s="428"/>
      <c r="AO52" s="428"/>
      <c r="AP52" s="428"/>
      <c r="AQ52" s="428"/>
      <c r="AR52" s="428"/>
      <c r="AS52" s="428"/>
      <c r="AT52" s="428"/>
      <c r="AU52" s="428"/>
      <c r="AV52" s="428"/>
      <c r="AW52" s="428"/>
      <c r="AX52" s="428"/>
      <c r="AY52" s="428"/>
      <c r="AZ52" s="492"/>
      <c r="BA52" s="492"/>
      <c r="BB52" s="492"/>
      <c r="BC52" s="492"/>
      <c r="BD52" s="492"/>
      <c r="BE52" s="498"/>
      <c r="BF52" s="498"/>
      <c r="BG52" s="498"/>
      <c r="BH52" s="498"/>
      <c r="BI52" s="499"/>
      <c r="BJ52" s="479"/>
      <c r="BK52" s="479"/>
      <c r="BL52" s="479"/>
      <c r="BM52" s="479"/>
      <c r="BN52" s="479"/>
      <c r="BO52" s="405"/>
      <c r="BP52" s="405"/>
      <c r="BQ52" s="509">
        <v>46</v>
      </c>
      <c r="BR52" s="510"/>
      <c r="BS52" s="511"/>
      <c r="BT52" s="512"/>
      <c r="BU52" s="512"/>
      <c r="BV52" s="512"/>
      <c r="BW52" s="512"/>
      <c r="BX52" s="512"/>
      <c r="BY52" s="512"/>
      <c r="BZ52" s="512"/>
      <c r="CA52" s="512"/>
      <c r="CB52" s="512"/>
      <c r="CC52" s="512"/>
      <c r="CD52" s="512"/>
      <c r="CE52" s="512"/>
      <c r="CF52" s="512"/>
      <c r="CG52" s="517"/>
      <c r="CH52" s="518"/>
      <c r="CI52" s="519"/>
      <c r="CJ52" s="519"/>
      <c r="CK52" s="519"/>
      <c r="CL52" s="521"/>
      <c r="CM52" s="518"/>
      <c r="CN52" s="519"/>
      <c r="CO52" s="519"/>
      <c r="CP52" s="519"/>
      <c r="CQ52" s="521"/>
      <c r="CR52" s="518"/>
      <c r="CS52" s="519"/>
      <c r="CT52" s="519"/>
      <c r="CU52" s="519"/>
      <c r="CV52" s="521"/>
      <c r="CW52" s="518"/>
      <c r="CX52" s="519"/>
      <c r="CY52" s="519"/>
      <c r="CZ52" s="519"/>
      <c r="DA52" s="521"/>
      <c r="DB52" s="518"/>
      <c r="DC52" s="519"/>
      <c r="DD52" s="519"/>
      <c r="DE52" s="519"/>
      <c r="DF52" s="521"/>
      <c r="DG52" s="518"/>
      <c r="DH52" s="519"/>
      <c r="DI52" s="519"/>
      <c r="DJ52" s="519"/>
      <c r="DK52" s="521"/>
      <c r="DL52" s="518"/>
      <c r="DM52" s="519"/>
      <c r="DN52" s="519"/>
      <c r="DO52" s="519"/>
      <c r="DP52" s="521"/>
      <c r="DQ52" s="518"/>
      <c r="DR52" s="519"/>
      <c r="DS52" s="519"/>
      <c r="DT52" s="519"/>
      <c r="DU52" s="521"/>
      <c r="DV52" s="535"/>
      <c r="DW52" s="536"/>
      <c r="DX52" s="536"/>
      <c r="DY52" s="536"/>
      <c r="DZ52" s="540"/>
      <c r="EA52" s="383"/>
    </row>
    <row r="53" s="380" customFormat="1" ht="26.25" customHeight="1" spans="1:131">
      <c r="A53" s="397">
        <v>26</v>
      </c>
      <c r="B53" s="398"/>
      <c r="C53" s="399"/>
      <c r="D53" s="399"/>
      <c r="E53" s="399"/>
      <c r="F53" s="399"/>
      <c r="G53" s="399"/>
      <c r="H53" s="399"/>
      <c r="I53" s="399"/>
      <c r="J53" s="399"/>
      <c r="K53" s="399"/>
      <c r="L53" s="399"/>
      <c r="M53" s="399"/>
      <c r="N53" s="399"/>
      <c r="O53" s="399"/>
      <c r="P53" s="409"/>
      <c r="Q53" s="427"/>
      <c r="R53" s="428"/>
      <c r="S53" s="428"/>
      <c r="T53" s="428"/>
      <c r="U53" s="428"/>
      <c r="V53" s="428"/>
      <c r="W53" s="428"/>
      <c r="X53" s="428"/>
      <c r="Y53" s="428"/>
      <c r="Z53" s="428"/>
      <c r="AA53" s="428"/>
      <c r="AB53" s="428"/>
      <c r="AC53" s="428"/>
      <c r="AD53" s="428"/>
      <c r="AE53" s="444"/>
      <c r="AF53" s="436"/>
      <c r="AG53" s="453"/>
      <c r="AH53" s="453"/>
      <c r="AI53" s="453"/>
      <c r="AJ53" s="454"/>
      <c r="AK53" s="471"/>
      <c r="AL53" s="428"/>
      <c r="AM53" s="428"/>
      <c r="AN53" s="428"/>
      <c r="AO53" s="428"/>
      <c r="AP53" s="428"/>
      <c r="AQ53" s="428"/>
      <c r="AR53" s="428"/>
      <c r="AS53" s="428"/>
      <c r="AT53" s="428"/>
      <c r="AU53" s="428"/>
      <c r="AV53" s="428"/>
      <c r="AW53" s="428"/>
      <c r="AX53" s="428"/>
      <c r="AY53" s="428"/>
      <c r="AZ53" s="492"/>
      <c r="BA53" s="492"/>
      <c r="BB53" s="492"/>
      <c r="BC53" s="492"/>
      <c r="BD53" s="492"/>
      <c r="BE53" s="498"/>
      <c r="BF53" s="498"/>
      <c r="BG53" s="498"/>
      <c r="BH53" s="498"/>
      <c r="BI53" s="499"/>
      <c r="BJ53" s="479"/>
      <c r="BK53" s="479"/>
      <c r="BL53" s="479"/>
      <c r="BM53" s="479"/>
      <c r="BN53" s="479"/>
      <c r="BO53" s="405"/>
      <c r="BP53" s="405"/>
      <c r="BQ53" s="509">
        <v>47</v>
      </c>
      <c r="BR53" s="510"/>
      <c r="BS53" s="511"/>
      <c r="BT53" s="512"/>
      <c r="BU53" s="512"/>
      <c r="BV53" s="512"/>
      <c r="BW53" s="512"/>
      <c r="BX53" s="512"/>
      <c r="BY53" s="512"/>
      <c r="BZ53" s="512"/>
      <c r="CA53" s="512"/>
      <c r="CB53" s="512"/>
      <c r="CC53" s="512"/>
      <c r="CD53" s="512"/>
      <c r="CE53" s="512"/>
      <c r="CF53" s="512"/>
      <c r="CG53" s="517"/>
      <c r="CH53" s="518"/>
      <c r="CI53" s="519"/>
      <c r="CJ53" s="519"/>
      <c r="CK53" s="519"/>
      <c r="CL53" s="521"/>
      <c r="CM53" s="518"/>
      <c r="CN53" s="519"/>
      <c r="CO53" s="519"/>
      <c r="CP53" s="519"/>
      <c r="CQ53" s="521"/>
      <c r="CR53" s="518"/>
      <c r="CS53" s="519"/>
      <c r="CT53" s="519"/>
      <c r="CU53" s="519"/>
      <c r="CV53" s="521"/>
      <c r="CW53" s="518"/>
      <c r="CX53" s="519"/>
      <c r="CY53" s="519"/>
      <c r="CZ53" s="519"/>
      <c r="DA53" s="521"/>
      <c r="DB53" s="518"/>
      <c r="DC53" s="519"/>
      <c r="DD53" s="519"/>
      <c r="DE53" s="519"/>
      <c r="DF53" s="521"/>
      <c r="DG53" s="518"/>
      <c r="DH53" s="519"/>
      <c r="DI53" s="519"/>
      <c r="DJ53" s="519"/>
      <c r="DK53" s="521"/>
      <c r="DL53" s="518"/>
      <c r="DM53" s="519"/>
      <c r="DN53" s="519"/>
      <c r="DO53" s="519"/>
      <c r="DP53" s="521"/>
      <c r="DQ53" s="518"/>
      <c r="DR53" s="519"/>
      <c r="DS53" s="519"/>
      <c r="DT53" s="519"/>
      <c r="DU53" s="521"/>
      <c r="DV53" s="535"/>
      <c r="DW53" s="536"/>
      <c r="DX53" s="536"/>
      <c r="DY53" s="536"/>
      <c r="DZ53" s="540"/>
      <c r="EA53" s="383"/>
    </row>
    <row r="54" s="380" customFormat="1" ht="26.25" customHeight="1" spans="1:131">
      <c r="A54" s="397">
        <v>27</v>
      </c>
      <c r="B54" s="398"/>
      <c r="C54" s="399"/>
      <c r="D54" s="399"/>
      <c r="E54" s="399"/>
      <c r="F54" s="399"/>
      <c r="G54" s="399"/>
      <c r="H54" s="399"/>
      <c r="I54" s="399"/>
      <c r="J54" s="399"/>
      <c r="K54" s="399"/>
      <c r="L54" s="399"/>
      <c r="M54" s="399"/>
      <c r="N54" s="399"/>
      <c r="O54" s="399"/>
      <c r="P54" s="409"/>
      <c r="Q54" s="427"/>
      <c r="R54" s="428"/>
      <c r="S54" s="428"/>
      <c r="T54" s="428"/>
      <c r="U54" s="428"/>
      <c r="V54" s="428"/>
      <c r="W54" s="428"/>
      <c r="X54" s="428"/>
      <c r="Y54" s="428"/>
      <c r="Z54" s="428"/>
      <c r="AA54" s="428"/>
      <c r="AB54" s="428"/>
      <c r="AC54" s="428"/>
      <c r="AD54" s="428"/>
      <c r="AE54" s="444"/>
      <c r="AF54" s="436"/>
      <c r="AG54" s="453"/>
      <c r="AH54" s="453"/>
      <c r="AI54" s="453"/>
      <c r="AJ54" s="454"/>
      <c r="AK54" s="471"/>
      <c r="AL54" s="428"/>
      <c r="AM54" s="428"/>
      <c r="AN54" s="428"/>
      <c r="AO54" s="428"/>
      <c r="AP54" s="428"/>
      <c r="AQ54" s="428"/>
      <c r="AR54" s="428"/>
      <c r="AS54" s="428"/>
      <c r="AT54" s="428"/>
      <c r="AU54" s="428"/>
      <c r="AV54" s="428"/>
      <c r="AW54" s="428"/>
      <c r="AX54" s="428"/>
      <c r="AY54" s="428"/>
      <c r="AZ54" s="492"/>
      <c r="BA54" s="492"/>
      <c r="BB54" s="492"/>
      <c r="BC54" s="492"/>
      <c r="BD54" s="492"/>
      <c r="BE54" s="498"/>
      <c r="BF54" s="498"/>
      <c r="BG54" s="498"/>
      <c r="BH54" s="498"/>
      <c r="BI54" s="499"/>
      <c r="BJ54" s="479"/>
      <c r="BK54" s="479"/>
      <c r="BL54" s="479"/>
      <c r="BM54" s="479"/>
      <c r="BN54" s="479"/>
      <c r="BO54" s="405"/>
      <c r="BP54" s="405"/>
      <c r="BQ54" s="509">
        <v>48</v>
      </c>
      <c r="BR54" s="510"/>
      <c r="BS54" s="511"/>
      <c r="BT54" s="512"/>
      <c r="BU54" s="512"/>
      <c r="BV54" s="512"/>
      <c r="BW54" s="512"/>
      <c r="BX54" s="512"/>
      <c r="BY54" s="512"/>
      <c r="BZ54" s="512"/>
      <c r="CA54" s="512"/>
      <c r="CB54" s="512"/>
      <c r="CC54" s="512"/>
      <c r="CD54" s="512"/>
      <c r="CE54" s="512"/>
      <c r="CF54" s="512"/>
      <c r="CG54" s="517"/>
      <c r="CH54" s="518"/>
      <c r="CI54" s="519"/>
      <c r="CJ54" s="519"/>
      <c r="CK54" s="519"/>
      <c r="CL54" s="521"/>
      <c r="CM54" s="518"/>
      <c r="CN54" s="519"/>
      <c r="CO54" s="519"/>
      <c r="CP54" s="519"/>
      <c r="CQ54" s="521"/>
      <c r="CR54" s="518"/>
      <c r="CS54" s="519"/>
      <c r="CT54" s="519"/>
      <c r="CU54" s="519"/>
      <c r="CV54" s="521"/>
      <c r="CW54" s="518"/>
      <c r="CX54" s="519"/>
      <c r="CY54" s="519"/>
      <c r="CZ54" s="519"/>
      <c r="DA54" s="521"/>
      <c r="DB54" s="518"/>
      <c r="DC54" s="519"/>
      <c r="DD54" s="519"/>
      <c r="DE54" s="519"/>
      <c r="DF54" s="521"/>
      <c r="DG54" s="518"/>
      <c r="DH54" s="519"/>
      <c r="DI54" s="519"/>
      <c r="DJ54" s="519"/>
      <c r="DK54" s="521"/>
      <c r="DL54" s="518"/>
      <c r="DM54" s="519"/>
      <c r="DN54" s="519"/>
      <c r="DO54" s="519"/>
      <c r="DP54" s="521"/>
      <c r="DQ54" s="518"/>
      <c r="DR54" s="519"/>
      <c r="DS54" s="519"/>
      <c r="DT54" s="519"/>
      <c r="DU54" s="521"/>
      <c r="DV54" s="535"/>
      <c r="DW54" s="536"/>
      <c r="DX54" s="536"/>
      <c r="DY54" s="536"/>
      <c r="DZ54" s="540"/>
      <c r="EA54" s="383"/>
    </row>
    <row r="55" s="380" customFormat="1" ht="26.25" customHeight="1" spans="1:131">
      <c r="A55" s="397">
        <v>28</v>
      </c>
      <c r="B55" s="398"/>
      <c r="C55" s="399"/>
      <c r="D55" s="399"/>
      <c r="E55" s="399"/>
      <c r="F55" s="399"/>
      <c r="G55" s="399"/>
      <c r="H55" s="399"/>
      <c r="I55" s="399"/>
      <c r="J55" s="399"/>
      <c r="K55" s="399"/>
      <c r="L55" s="399"/>
      <c r="M55" s="399"/>
      <c r="N55" s="399"/>
      <c r="O55" s="399"/>
      <c r="P55" s="409"/>
      <c r="Q55" s="427"/>
      <c r="R55" s="428"/>
      <c r="S55" s="428"/>
      <c r="T55" s="428"/>
      <c r="U55" s="428"/>
      <c r="V55" s="428"/>
      <c r="W55" s="428"/>
      <c r="X55" s="428"/>
      <c r="Y55" s="428"/>
      <c r="Z55" s="428"/>
      <c r="AA55" s="428"/>
      <c r="AB55" s="428"/>
      <c r="AC55" s="428"/>
      <c r="AD55" s="428"/>
      <c r="AE55" s="444"/>
      <c r="AF55" s="436"/>
      <c r="AG55" s="453"/>
      <c r="AH55" s="453"/>
      <c r="AI55" s="453"/>
      <c r="AJ55" s="454"/>
      <c r="AK55" s="471"/>
      <c r="AL55" s="428"/>
      <c r="AM55" s="428"/>
      <c r="AN55" s="428"/>
      <c r="AO55" s="428"/>
      <c r="AP55" s="428"/>
      <c r="AQ55" s="428"/>
      <c r="AR55" s="428"/>
      <c r="AS55" s="428"/>
      <c r="AT55" s="428"/>
      <c r="AU55" s="428"/>
      <c r="AV55" s="428"/>
      <c r="AW55" s="428"/>
      <c r="AX55" s="428"/>
      <c r="AY55" s="428"/>
      <c r="AZ55" s="492"/>
      <c r="BA55" s="492"/>
      <c r="BB55" s="492"/>
      <c r="BC55" s="492"/>
      <c r="BD55" s="492"/>
      <c r="BE55" s="498"/>
      <c r="BF55" s="498"/>
      <c r="BG55" s="498"/>
      <c r="BH55" s="498"/>
      <c r="BI55" s="499"/>
      <c r="BJ55" s="479"/>
      <c r="BK55" s="479"/>
      <c r="BL55" s="479"/>
      <c r="BM55" s="479"/>
      <c r="BN55" s="479"/>
      <c r="BO55" s="405"/>
      <c r="BP55" s="405"/>
      <c r="BQ55" s="509">
        <v>49</v>
      </c>
      <c r="BR55" s="510"/>
      <c r="BS55" s="511"/>
      <c r="BT55" s="512"/>
      <c r="BU55" s="512"/>
      <c r="BV55" s="512"/>
      <c r="BW55" s="512"/>
      <c r="BX55" s="512"/>
      <c r="BY55" s="512"/>
      <c r="BZ55" s="512"/>
      <c r="CA55" s="512"/>
      <c r="CB55" s="512"/>
      <c r="CC55" s="512"/>
      <c r="CD55" s="512"/>
      <c r="CE55" s="512"/>
      <c r="CF55" s="512"/>
      <c r="CG55" s="517"/>
      <c r="CH55" s="518"/>
      <c r="CI55" s="519"/>
      <c r="CJ55" s="519"/>
      <c r="CK55" s="519"/>
      <c r="CL55" s="521"/>
      <c r="CM55" s="518"/>
      <c r="CN55" s="519"/>
      <c r="CO55" s="519"/>
      <c r="CP55" s="519"/>
      <c r="CQ55" s="521"/>
      <c r="CR55" s="518"/>
      <c r="CS55" s="519"/>
      <c r="CT55" s="519"/>
      <c r="CU55" s="519"/>
      <c r="CV55" s="521"/>
      <c r="CW55" s="518"/>
      <c r="CX55" s="519"/>
      <c r="CY55" s="519"/>
      <c r="CZ55" s="519"/>
      <c r="DA55" s="521"/>
      <c r="DB55" s="518"/>
      <c r="DC55" s="519"/>
      <c r="DD55" s="519"/>
      <c r="DE55" s="519"/>
      <c r="DF55" s="521"/>
      <c r="DG55" s="518"/>
      <c r="DH55" s="519"/>
      <c r="DI55" s="519"/>
      <c r="DJ55" s="519"/>
      <c r="DK55" s="521"/>
      <c r="DL55" s="518"/>
      <c r="DM55" s="519"/>
      <c r="DN55" s="519"/>
      <c r="DO55" s="519"/>
      <c r="DP55" s="521"/>
      <c r="DQ55" s="518"/>
      <c r="DR55" s="519"/>
      <c r="DS55" s="519"/>
      <c r="DT55" s="519"/>
      <c r="DU55" s="521"/>
      <c r="DV55" s="535"/>
      <c r="DW55" s="536"/>
      <c r="DX55" s="536"/>
      <c r="DY55" s="536"/>
      <c r="DZ55" s="540"/>
      <c r="EA55" s="383"/>
    </row>
    <row r="56" s="380" customFormat="1" ht="26.25" customHeight="1" spans="1:131">
      <c r="A56" s="397">
        <v>29</v>
      </c>
      <c r="B56" s="398"/>
      <c r="C56" s="399"/>
      <c r="D56" s="399"/>
      <c r="E56" s="399"/>
      <c r="F56" s="399"/>
      <c r="G56" s="399"/>
      <c r="H56" s="399"/>
      <c r="I56" s="399"/>
      <c r="J56" s="399"/>
      <c r="K56" s="399"/>
      <c r="L56" s="399"/>
      <c r="M56" s="399"/>
      <c r="N56" s="399"/>
      <c r="O56" s="399"/>
      <c r="P56" s="409"/>
      <c r="Q56" s="427"/>
      <c r="R56" s="428"/>
      <c r="S56" s="428"/>
      <c r="T56" s="428"/>
      <c r="U56" s="428"/>
      <c r="V56" s="428"/>
      <c r="W56" s="428"/>
      <c r="X56" s="428"/>
      <c r="Y56" s="428"/>
      <c r="Z56" s="428"/>
      <c r="AA56" s="428"/>
      <c r="AB56" s="428"/>
      <c r="AC56" s="428"/>
      <c r="AD56" s="428"/>
      <c r="AE56" s="444"/>
      <c r="AF56" s="436"/>
      <c r="AG56" s="453"/>
      <c r="AH56" s="453"/>
      <c r="AI56" s="453"/>
      <c r="AJ56" s="454"/>
      <c r="AK56" s="471"/>
      <c r="AL56" s="428"/>
      <c r="AM56" s="428"/>
      <c r="AN56" s="428"/>
      <c r="AO56" s="428"/>
      <c r="AP56" s="428"/>
      <c r="AQ56" s="428"/>
      <c r="AR56" s="428"/>
      <c r="AS56" s="428"/>
      <c r="AT56" s="428"/>
      <c r="AU56" s="428"/>
      <c r="AV56" s="428"/>
      <c r="AW56" s="428"/>
      <c r="AX56" s="428"/>
      <c r="AY56" s="428"/>
      <c r="AZ56" s="492"/>
      <c r="BA56" s="492"/>
      <c r="BB56" s="492"/>
      <c r="BC56" s="492"/>
      <c r="BD56" s="492"/>
      <c r="BE56" s="498"/>
      <c r="BF56" s="498"/>
      <c r="BG56" s="498"/>
      <c r="BH56" s="498"/>
      <c r="BI56" s="499"/>
      <c r="BJ56" s="479"/>
      <c r="BK56" s="479"/>
      <c r="BL56" s="479"/>
      <c r="BM56" s="479"/>
      <c r="BN56" s="479"/>
      <c r="BO56" s="405"/>
      <c r="BP56" s="405"/>
      <c r="BQ56" s="509">
        <v>50</v>
      </c>
      <c r="BR56" s="510"/>
      <c r="BS56" s="511"/>
      <c r="BT56" s="512"/>
      <c r="BU56" s="512"/>
      <c r="BV56" s="512"/>
      <c r="BW56" s="512"/>
      <c r="BX56" s="512"/>
      <c r="BY56" s="512"/>
      <c r="BZ56" s="512"/>
      <c r="CA56" s="512"/>
      <c r="CB56" s="512"/>
      <c r="CC56" s="512"/>
      <c r="CD56" s="512"/>
      <c r="CE56" s="512"/>
      <c r="CF56" s="512"/>
      <c r="CG56" s="517"/>
      <c r="CH56" s="518"/>
      <c r="CI56" s="519"/>
      <c r="CJ56" s="519"/>
      <c r="CK56" s="519"/>
      <c r="CL56" s="521"/>
      <c r="CM56" s="518"/>
      <c r="CN56" s="519"/>
      <c r="CO56" s="519"/>
      <c r="CP56" s="519"/>
      <c r="CQ56" s="521"/>
      <c r="CR56" s="518"/>
      <c r="CS56" s="519"/>
      <c r="CT56" s="519"/>
      <c r="CU56" s="519"/>
      <c r="CV56" s="521"/>
      <c r="CW56" s="518"/>
      <c r="CX56" s="519"/>
      <c r="CY56" s="519"/>
      <c r="CZ56" s="519"/>
      <c r="DA56" s="521"/>
      <c r="DB56" s="518"/>
      <c r="DC56" s="519"/>
      <c r="DD56" s="519"/>
      <c r="DE56" s="519"/>
      <c r="DF56" s="521"/>
      <c r="DG56" s="518"/>
      <c r="DH56" s="519"/>
      <c r="DI56" s="519"/>
      <c r="DJ56" s="519"/>
      <c r="DK56" s="521"/>
      <c r="DL56" s="518"/>
      <c r="DM56" s="519"/>
      <c r="DN56" s="519"/>
      <c r="DO56" s="519"/>
      <c r="DP56" s="521"/>
      <c r="DQ56" s="518"/>
      <c r="DR56" s="519"/>
      <c r="DS56" s="519"/>
      <c r="DT56" s="519"/>
      <c r="DU56" s="521"/>
      <c r="DV56" s="535"/>
      <c r="DW56" s="536"/>
      <c r="DX56" s="536"/>
      <c r="DY56" s="536"/>
      <c r="DZ56" s="540"/>
      <c r="EA56" s="383"/>
    </row>
    <row r="57" s="380" customFormat="1" ht="26.25" customHeight="1" spans="1:131">
      <c r="A57" s="397">
        <v>30</v>
      </c>
      <c r="B57" s="398"/>
      <c r="C57" s="399"/>
      <c r="D57" s="399"/>
      <c r="E57" s="399"/>
      <c r="F57" s="399"/>
      <c r="G57" s="399"/>
      <c r="H57" s="399"/>
      <c r="I57" s="399"/>
      <c r="J57" s="399"/>
      <c r="K57" s="399"/>
      <c r="L57" s="399"/>
      <c r="M57" s="399"/>
      <c r="N57" s="399"/>
      <c r="O57" s="399"/>
      <c r="P57" s="409"/>
      <c r="Q57" s="427"/>
      <c r="R57" s="428"/>
      <c r="S57" s="428"/>
      <c r="T57" s="428"/>
      <c r="U57" s="428"/>
      <c r="V57" s="428"/>
      <c r="W57" s="428"/>
      <c r="X57" s="428"/>
      <c r="Y57" s="428"/>
      <c r="Z57" s="428"/>
      <c r="AA57" s="428"/>
      <c r="AB57" s="428"/>
      <c r="AC57" s="428"/>
      <c r="AD57" s="428"/>
      <c r="AE57" s="444"/>
      <c r="AF57" s="436"/>
      <c r="AG57" s="453"/>
      <c r="AH57" s="453"/>
      <c r="AI57" s="453"/>
      <c r="AJ57" s="454"/>
      <c r="AK57" s="471"/>
      <c r="AL57" s="428"/>
      <c r="AM57" s="428"/>
      <c r="AN57" s="428"/>
      <c r="AO57" s="428"/>
      <c r="AP57" s="428"/>
      <c r="AQ57" s="428"/>
      <c r="AR57" s="428"/>
      <c r="AS57" s="428"/>
      <c r="AT57" s="428"/>
      <c r="AU57" s="428"/>
      <c r="AV57" s="428"/>
      <c r="AW57" s="428"/>
      <c r="AX57" s="428"/>
      <c r="AY57" s="428"/>
      <c r="AZ57" s="492"/>
      <c r="BA57" s="492"/>
      <c r="BB57" s="492"/>
      <c r="BC57" s="492"/>
      <c r="BD57" s="492"/>
      <c r="BE57" s="498"/>
      <c r="BF57" s="498"/>
      <c r="BG57" s="498"/>
      <c r="BH57" s="498"/>
      <c r="BI57" s="499"/>
      <c r="BJ57" s="479"/>
      <c r="BK57" s="479"/>
      <c r="BL57" s="479"/>
      <c r="BM57" s="479"/>
      <c r="BN57" s="479"/>
      <c r="BO57" s="405"/>
      <c r="BP57" s="405"/>
      <c r="BQ57" s="509">
        <v>51</v>
      </c>
      <c r="BR57" s="510"/>
      <c r="BS57" s="511"/>
      <c r="BT57" s="512"/>
      <c r="BU57" s="512"/>
      <c r="BV57" s="512"/>
      <c r="BW57" s="512"/>
      <c r="BX57" s="512"/>
      <c r="BY57" s="512"/>
      <c r="BZ57" s="512"/>
      <c r="CA57" s="512"/>
      <c r="CB57" s="512"/>
      <c r="CC57" s="512"/>
      <c r="CD57" s="512"/>
      <c r="CE57" s="512"/>
      <c r="CF57" s="512"/>
      <c r="CG57" s="517"/>
      <c r="CH57" s="518"/>
      <c r="CI57" s="519"/>
      <c r="CJ57" s="519"/>
      <c r="CK57" s="519"/>
      <c r="CL57" s="521"/>
      <c r="CM57" s="518"/>
      <c r="CN57" s="519"/>
      <c r="CO57" s="519"/>
      <c r="CP57" s="519"/>
      <c r="CQ57" s="521"/>
      <c r="CR57" s="518"/>
      <c r="CS57" s="519"/>
      <c r="CT57" s="519"/>
      <c r="CU57" s="519"/>
      <c r="CV57" s="521"/>
      <c r="CW57" s="518"/>
      <c r="CX57" s="519"/>
      <c r="CY57" s="519"/>
      <c r="CZ57" s="519"/>
      <c r="DA57" s="521"/>
      <c r="DB57" s="518"/>
      <c r="DC57" s="519"/>
      <c r="DD57" s="519"/>
      <c r="DE57" s="519"/>
      <c r="DF57" s="521"/>
      <c r="DG57" s="518"/>
      <c r="DH57" s="519"/>
      <c r="DI57" s="519"/>
      <c r="DJ57" s="519"/>
      <c r="DK57" s="521"/>
      <c r="DL57" s="518"/>
      <c r="DM57" s="519"/>
      <c r="DN57" s="519"/>
      <c r="DO57" s="519"/>
      <c r="DP57" s="521"/>
      <c r="DQ57" s="518"/>
      <c r="DR57" s="519"/>
      <c r="DS57" s="519"/>
      <c r="DT57" s="519"/>
      <c r="DU57" s="521"/>
      <c r="DV57" s="535"/>
      <c r="DW57" s="536"/>
      <c r="DX57" s="536"/>
      <c r="DY57" s="536"/>
      <c r="DZ57" s="540"/>
      <c r="EA57" s="383"/>
    </row>
    <row r="58" s="380" customFormat="1" ht="26.25" customHeight="1" spans="1:131">
      <c r="A58" s="397">
        <v>31</v>
      </c>
      <c r="B58" s="398"/>
      <c r="C58" s="399"/>
      <c r="D58" s="399"/>
      <c r="E58" s="399"/>
      <c r="F58" s="399"/>
      <c r="G58" s="399"/>
      <c r="H58" s="399"/>
      <c r="I58" s="399"/>
      <c r="J58" s="399"/>
      <c r="K58" s="399"/>
      <c r="L58" s="399"/>
      <c r="M58" s="399"/>
      <c r="N58" s="399"/>
      <c r="O58" s="399"/>
      <c r="P58" s="409"/>
      <c r="Q58" s="427"/>
      <c r="R58" s="428"/>
      <c r="S58" s="428"/>
      <c r="T58" s="428"/>
      <c r="U58" s="428"/>
      <c r="V58" s="428"/>
      <c r="W58" s="428"/>
      <c r="X58" s="428"/>
      <c r="Y58" s="428"/>
      <c r="Z58" s="428"/>
      <c r="AA58" s="428"/>
      <c r="AB58" s="428"/>
      <c r="AC58" s="428"/>
      <c r="AD58" s="428"/>
      <c r="AE58" s="444"/>
      <c r="AF58" s="436"/>
      <c r="AG58" s="453"/>
      <c r="AH58" s="453"/>
      <c r="AI58" s="453"/>
      <c r="AJ58" s="454"/>
      <c r="AK58" s="471"/>
      <c r="AL58" s="428"/>
      <c r="AM58" s="428"/>
      <c r="AN58" s="428"/>
      <c r="AO58" s="428"/>
      <c r="AP58" s="428"/>
      <c r="AQ58" s="428"/>
      <c r="AR58" s="428"/>
      <c r="AS58" s="428"/>
      <c r="AT58" s="428"/>
      <c r="AU58" s="428"/>
      <c r="AV58" s="428"/>
      <c r="AW58" s="428"/>
      <c r="AX58" s="428"/>
      <c r="AY58" s="428"/>
      <c r="AZ58" s="492"/>
      <c r="BA58" s="492"/>
      <c r="BB58" s="492"/>
      <c r="BC58" s="492"/>
      <c r="BD58" s="492"/>
      <c r="BE58" s="498"/>
      <c r="BF58" s="498"/>
      <c r="BG58" s="498"/>
      <c r="BH58" s="498"/>
      <c r="BI58" s="499"/>
      <c r="BJ58" s="479"/>
      <c r="BK58" s="479"/>
      <c r="BL58" s="479"/>
      <c r="BM58" s="479"/>
      <c r="BN58" s="479"/>
      <c r="BO58" s="405"/>
      <c r="BP58" s="405"/>
      <c r="BQ58" s="509">
        <v>52</v>
      </c>
      <c r="BR58" s="510"/>
      <c r="BS58" s="511"/>
      <c r="BT58" s="512"/>
      <c r="BU58" s="512"/>
      <c r="BV58" s="512"/>
      <c r="BW58" s="512"/>
      <c r="BX58" s="512"/>
      <c r="BY58" s="512"/>
      <c r="BZ58" s="512"/>
      <c r="CA58" s="512"/>
      <c r="CB58" s="512"/>
      <c r="CC58" s="512"/>
      <c r="CD58" s="512"/>
      <c r="CE58" s="512"/>
      <c r="CF58" s="512"/>
      <c r="CG58" s="517"/>
      <c r="CH58" s="518"/>
      <c r="CI58" s="519"/>
      <c r="CJ58" s="519"/>
      <c r="CK58" s="519"/>
      <c r="CL58" s="521"/>
      <c r="CM58" s="518"/>
      <c r="CN58" s="519"/>
      <c r="CO58" s="519"/>
      <c r="CP58" s="519"/>
      <c r="CQ58" s="521"/>
      <c r="CR58" s="518"/>
      <c r="CS58" s="519"/>
      <c r="CT58" s="519"/>
      <c r="CU58" s="519"/>
      <c r="CV58" s="521"/>
      <c r="CW58" s="518"/>
      <c r="CX58" s="519"/>
      <c r="CY58" s="519"/>
      <c r="CZ58" s="519"/>
      <c r="DA58" s="521"/>
      <c r="DB58" s="518"/>
      <c r="DC58" s="519"/>
      <c r="DD58" s="519"/>
      <c r="DE58" s="519"/>
      <c r="DF58" s="521"/>
      <c r="DG58" s="518"/>
      <c r="DH58" s="519"/>
      <c r="DI58" s="519"/>
      <c r="DJ58" s="519"/>
      <c r="DK58" s="521"/>
      <c r="DL58" s="518"/>
      <c r="DM58" s="519"/>
      <c r="DN58" s="519"/>
      <c r="DO58" s="519"/>
      <c r="DP58" s="521"/>
      <c r="DQ58" s="518"/>
      <c r="DR58" s="519"/>
      <c r="DS58" s="519"/>
      <c r="DT58" s="519"/>
      <c r="DU58" s="521"/>
      <c r="DV58" s="535"/>
      <c r="DW58" s="536"/>
      <c r="DX58" s="536"/>
      <c r="DY58" s="536"/>
      <c r="DZ58" s="540"/>
      <c r="EA58" s="383"/>
    </row>
    <row r="59" s="380" customFormat="1" ht="26.25" customHeight="1" spans="1:131">
      <c r="A59" s="397">
        <v>32</v>
      </c>
      <c r="B59" s="398"/>
      <c r="C59" s="399"/>
      <c r="D59" s="399"/>
      <c r="E59" s="399"/>
      <c r="F59" s="399"/>
      <c r="G59" s="399"/>
      <c r="H59" s="399"/>
      <c r="I59" s="399"/>
      <c r="J59" s="399"/>
      <c r="K59" s="399"/>
      <c r="L59" s="399"/>
      <c r="M59" s="399"/>
      <c r="N59" s="399"/>
      <c r="O59" s="399"/>
      <c r="P59" s="409"/>
      <c r="Q59" s="427"/>
      <c r="R59" s="428"/>
      <c r="S59" s="428"/>
      <c r="T59" s="428"/>
      <c r="U59" s="428"/>
      <c r="V59" s="428"/>
      <c r="W59" s="428"/>
      <c r="X59" s="428"/>
      <c r="Y59" s="428"/>
      <c r="Z59" s="428"/>
      <c r="AA59" s="428"/>
      <c r="AB59" s="428"/>
      <c r="AC59" s="428"/>
      <c r="AD59" s="428"/>
      <c r="AE59" s="444"/>
      <c r="AF59" s="436"/>
      <c r="AG59" s="453"/>
      <c r="AH59" s="453"/>
      <c r="AI59" s="453"/>
      <c r="AJ59" s="454"/>
      <c r="AK59" s="471"/>
      <c r="AL59" s="428"/>
      <c r="AM59" s="428"/>
      <c r="AN59" s="428"/>
      <c r="AO59" s="428"/>
      <c r="AP59" s="428"/>
      <c r="AQ59" s="428"/>
      <c r="AR59" s="428"/>
      <c r="AS59" s="428"/>
      <c r="AT59" s="428"/>
      <c r="AU59" s="428"/>
      <c r="AV59" s="428"/>
      <c r="AW59" s="428"/>
      <c r="AX59" s="428"/>
      <c r="AY59" s="428"/>
      <c r="AZ59" s="492"/>
      <c r="BA59" s="492"/>
      <c r="BB59" s="492"/>
      <c r="BC59" s="492"/>
      <c r="BD59" s="492"/>
      <c r="BE59" s="498"/>
      <c r="BF59" s="498"/>
      <c r="BG59" s="498"/>
      <c r="BH59" s="498"/>
      <c r="BI59" s="499"/>
      <c r="BJ59" s="479"/>
      <c r="BK59" s="479"/>
      <c r="BL59" s="479"/>
      <c r="BM59" s="479"/>
      <c r="BN59" s="479"/>
      <c r="BO59" s="405"/>
      <c r="BP59" s="405"/>
      <c r="BQ59" s="509">
        <v>53</v>
      </c>
      <c r="BR59" s="510"/>
      <c r="BS59" s="511"/>
      <c r="BT59" s="512"/>
      <c r="BU59" s="512"/>
      <c r="BV59" s="512"/>
      <c r="BW59" s="512"/>
      <c r="BX59" s="512"/>
      <c r="BY59" s="512"/>
      <c r="BZ59" s="512"/>
      <c r="CA59" s="512"/>
      <c r="CB59" s="512"/>
      <c r="CC59" s="512"/>
      <c r="CD59" s="512"/>
      <c r="CE59" s="512"/>
      <c r="CF59" s="512"/>
      <c r="CG59" s="517"/>
      <c r="CH59" s="518"/>
      <c r="CI59" s="519"/>
      <c r="CJ59" s="519"/>
      <c r="CK59" s="519"/>
      <c r="CL59" s="521"/>
      <c r="CM59" s="518"/>
      <c r="CN59" s="519"/>
      <c r="CO59" s="519"/>
      <c r="CP59" s="519"/>
      <c r="CQ59" s="521"/>
      <c r="CR59" s="518"/>
      <c r="CS59" s="519"/>
      <c r="CT59" s="519"/>
      <c r="CU59" s="519"/>
      <c r="CV59" s="521"/>
      <c r="CW59" s="518"/>
      <c r="CX59" s="519"/>
      <c r="CY59" s="519"/>
      <c r="CZ59" s="519"/>
      <c r="DA59" s="521"/>
      <c r="DB59" s="518"/>
      <c r="DC59" s="519"/>
      <c r="DD59" s="519"/>
      <c r="DE59" s="519"/>
      <c r="DF59" s="521"/>
      <c r="DG59" s="518"/>
      <c r="DH59" s="519"/>
      <c r="DI59" s="519"/>
      <c r="DJ59" s="519"/>
      <c r="DK59" s="521"/>
      <c r="DL59" s="518"/>
      <c r="DM59" s="519"/>
      <c r="DN59" s="519"/>
      <c r="DO59" s="519"/>
      <c r="DP59" s="521"/>
      <c r="DQ59" s="518"/>
      <c r="DR59" s="519"/>
      <c r="DS59" s="519"/>
      <c r="DT59" s="519"/>
      <c r="DU59" s="521"/>
      <c r="DV59" s="535"/>
      <c r="DW59" s="536"/>
      <c r="DX59" s="536"/>
      <c r="DY59" s="536"/>
      <c r="DZ59" s="540"/>
      <c r="EA59" s="383"/>
    </row>
    <row r="60" s="380" customFormat="1" ht="26.25" customHeight="1" spans="1:131">
      <c r="A60" s="397">
        <v>33</v>
      </c>
      <c r="B60" s="398"/>
      <c r="C60" s="399"/>
      <c r="D60" s="399"/>
      <c r="E60" s="399"/>
      <c r="F60" s="399"/>
      <c r="G60" s="399"/>
      <c r="H60" s="399"/>
      <c r="I60" s="399"/>
      <c r="J60" s="399"/>
      <c r="K60" s="399"/>
      <c r="L60" s="399"/>
      <c r="M60" s="399"/>
      <c r="N60" s="399"/>
      <c r="O60" s="399"/>
      <c r="P60" s="409"/>
      <c r="Q60" s="427"/>
      <c r="R60" s="428"/>
      <c r="S60" s="428"/>
      <c r="T60" s="428"/>
      <c r="U60" s="428"/>
      <c r="V60" s="428"/>
      <c r="W60" s="428"/>
      <c r="X60" s="428"/>
      <c r="Y60" s="428"/>
      <c r="Z60" s="428"/>
      <c r="AA60" s="428"/>
      <c r="AB60" s="428"/>
      <c r="AC60" s="428"/>
      <c r="AD60" s="428"/>
      <c r="AE60" s="444"/>
      <c r="AF60" s="436"/>
      <c r="AG60" s="453"/>
      <c r="AH60" s="453"/>
      <c r="AI60" s="453"/>
      <c r="AJ60" s="454"/>
      <c r="AK60" s="471"/>
      <c r="AL60" s="428"/>
      <c r="AM60" s="428"/>
      <c r="AN60" s="428"/>
      <c r="AO60" s="428"/>
      <c r="AP60" s="428"/>
      <c r="AQ60" s="428"/>
      <c r="AR60" s="428"/>
      <c r="AS60" s="428"/>
      <c r="AT60" s="428"/>
      <c r="AU60" s="428"/>
      <c r="AV60" s="428"/>
      <c r="AW60" s="428"/>
      <c r="AX60" s="428"/>
      <c r="AY60" s="428"/>
      <c r="AZ60" s="492"/>
      <c r="BA60" s="492"/>
      <c r="BB60" s="492"/>
      <c r="BC60" s="492"/>
      <c r="BD60" s="492"/>
      <c r="BE60" s="498"/>
      <c r="BF60" s="498"/>
      <c r="BG60" s="498"/>
      <c r="BH60" s="498"/>
      <c r="BI60" s="499"/>
      <c r="BJ60" s="479"/>
      <c r="BK60" s="479"/>
      <c r="BL60" s="479"/>
      <c r="BM60" s="479"/>
      <c r="BN60" s="479"/>
      <c r="BO60" s="405"/>
      <c r="BP60" s="405"/>
      <c r="BQ60" s="509">
        <v>54</v>
      </c>
      <c r="BR60" s="510"/>
      <c r="BS60" s="511"/>
      <c r="BT60" s="512"/>
      <c r="BU60" s="512"/>
      <c r="BV60" s="512"/>
      <c r="BW60" s="512"/>
      <c r="BX60" s="512"/>
      <c r="BY60" s="512"/>
      <c r="BZ60" s="512"/>
      <c r="CA60" s="512"/>
      <c r="CB60" s="512"/>
      <c r="CC60" s="512"/>
      <c r="CD60" s="512"/>
      <c r="CE60" s="512"/>
      <c r="CF60" s="512"/>
      <c r="CG60" s="517"/>
      <c r="CH60" s="518"/>
      <c r="CI60" s="519"/>
      <c r="CJ60" s="519"/>
      <c r="CK60" s="519"/>
      <c r="CL60" s="521"/>
      <c r="CM60" s="518"/>
      <c r="CN60" s="519"/>
      <c r="CO60" s="519"/>
      <c r="CP60" s="519"/>
      <c r="CQ60" s="521"/>
      <c r="CR60" s="518"/>
      <c r="CS60" s="519"/>
      <c r="CT60" s="519"/>
      <c r="CU60" s="519"/>
      <c r="CV60" s="521"/>
      <c r="CW60" s="518"/>
      <c r="CX60" s="519"/>
      <c r="CY60" s="519"/>
      <c r="CZ60" s="519"/>
      <c r="DA60" s="521"/>
      <c r="DB60" s="518"/>
      <c r="DC60" s="519"/>
      <c r="DD60" s="519"/>
      <c r="DE60" s="519"/>
      <c r="DF60" s="521"/>
      <c r="DG60" s="518"/>
      <c r="DH60" s="519"/>
      <c r="DI60" s="519"/>
      <c r="DJ60" s="519"/>
      <c r="DK60" s="521"/>
      <c r="DL60" s="518"/>
      <c r="DM60" s="519"/>
      <c r="DN60" s="519"/>
      <c r="DO60" s="519"/>
      <c r="DP60" s="521"/>
      <c r="DQ60" s="518"/>
      <c r="DR60" s="519"/>
      <c r="DS60" s="519"/>
      <c r="DT60" s="519"/>
      <c r="DU60" s="521"/>
      <c r="DV60" s="535"/>
      <c r="DW60" s="536"/>
      <c r="DX60" s="536"/>
      <c r="DY60" s="536"/>
      <c r="DZ60" s="540"/>
      <c r="EA60" s="383"/>
    </row>
    <row r="61" s="380" customFormat="1" ht="26.25" customHeight="1" spans="1:131">
      <c r="A61" s="397">
        <v>34</v>
      </c>
      <c r="B61" s="398"/>
      <c r="C61" s="399"/>
      <c r="D61" s="399"/>
      <c r="E61" s="399"/>
      <c r="F61" s="399"/>
      <c r="G61" s="399"/>
      <c r="H61" s="399"/>
      <c r="I61" s="399"/>
      <c r="J61" s="399"/>
      <c r="K61" s="399"/>
      <c r="L61" s="399"/>
      <c r="M61" s="399"/>
      <c r="N61" s="399"/>
      <c r="O61" s="399"/>
      <c r="P61" s="409"/>
      <c r="Q61" s="427"/>
      <c r="R61" s="428"/>
      <c r="S61" s="428"/>
      <c r="T61" s="428"/>
      <c r="U61" s="428"/>
      <c r="V61" s="428"/>
      <c r="W61" s="428"/>
      <c r="X61" s="428"/>
      <c r="Y61" s="428"/>
      <c r="Z61" s="428"/>
      <c r="AA61" s="428"/>
      <c r="AB61" s="428"/>
      <c r="AC61" s="428"/>
      <c r="AD61" s="428"/>
      <c r="AE61" s="444"/>
      <c r="AF61" s="436"/>
      <c r="AG61" s="453"/>
      <c r="AH61" s="453"/>
      <c r="AI61" s="453"/>
      <c r="AJ61" s="454"/>
      <c r="AK61" s="471"/>
      <c r="AL61" s="428"/>
      <c r="AM61" s="428"/>
      <c r="AN61" s="428"/>
      <c r="AO61" s="428"/>
      <c r="AP61" s="428"/>
      <c r="AQ61" s="428"/>
      <c r="AR61" s="428"/>
      <c r="AS61" s="428"/>
      <c r="AT61" s="428"/>
      <c r="AU61" s="428"/>
      <c r="AV61" s="428"/>
      <c r="AW61" s="428"/>
      <c r="AX61" s="428"/>
      <c r="AY61" s="428"/>
      <c r="AZ61" s="492"/>
      <c r="BA61" s="492"/>
      <c r="BB61" s="492"/>
      <c r="BC61" s="492"/>
      <c r="BD61" s="492"/>
      <c r="BE61" s="498"/>
      <c r="BF61" s="498"/>
      <c r="BG61" s="498"/>
      <c r="BH61" s="498"/>
      <c r="BI61" s="499"/>
      <c r="BJ61" s="479"/>
      <c r="BK61" s="479"/>
      <c r="BL61" s="479"/>
      <c r="BM61" s="479"/>
      <c r="BN61" s="479"/>
      <c r="BO61" s="405"/>
      <c r="BP61" s="405"/>
      <c r="BQ61" s="509">
        <v>55</v>
      </c>
      <c r="BR61" s="510"/>
      <c r="BS61" s="511"/>
      <c r="BT61" s="512"/>
      <c r="BU61" s="512"/>
      <c r="BV61" s="512"/>
      <c r="BW61" s="512"/>
      <c r="BX61" s="512"/>
      <c r="BY61" s="512"/>
      <c r="BZ61" s="512"/>
      <c r="CA61" s="512"/>
      <c r="CB61" s="512"/>
      <c r="CC61" s="512"/>
      <c r="CD61" s="512"/>
      <c r="CE61" s="512"/>
      <c r="CF61" s="512"/>
      <c r="CG61" s="517"/>
      <c r="CH61" s="518"/>
      <c r="CI61" s="519"/>
      <c r="CJ61" s="519"/>
      <c r="CK61" s="519"/>
      <c r="CL61" s="521"/>
      <c r="CM61" s="518"/>
      <c r="CN61" s="519"/>
      <c r="CO61" s="519"/>
      <c r="CP61" s="519"/>
      <c r="CQ61" s="521"/>
      <c r="CR61" s="518"/>
      <c r="CS61" s="519"/>
      <c r="CT61" s="519"/>
      <c r="CU61" s="519"/>
      <c r="CV61" s="521"/>
      <c r="CW61" s="518"/>
      <c r="CX61" s="519"/>
      <c r="CY61" s="519"/>
      <c r="CZ61" s="519"/>
      <c r="DA61" s="521"/>
      <c r="DB61" s="518"/>
      <c r="DC61" s="519"/>
      <c r="DD61" s="519"/>
      <c r="DE61" s="519"/>
      <c r="DF61" s="521"/>
      <c r="DG61" s="518"/>
      <c r="DH61" s="519"/>
      <c r="DI61" s="519"/>
      <c r="DJ61" s="519"/>
      <c r="DK61" s="521"/>
      <c r="DL61" s="518"/>
      <c r="DM61" s="519"/>
      <c r="DN61" s="519"/>
      <c r="DO61" s="519"/>
      <c r="DP61" s="521"/>
      <c r="DQ61" s="518"/>
      <c r="DR61" s="519"/>
      <c r="DS61" s="519"/>
      <c r="DT61" s="519"/>
      <c r="DU61" s="521"/>
      <c r="DV61" s="535"/>
      <c r="DW61" s="536"/>
      <c r="DX61" s="536"/>
      <c r="DY61" s="536"/>
      <c r="DZ61" s="540"/>
      <c r="EA61" s="383"/>
    </row>
    <row r="62" s="380" customFormat="1" ht="26.25" customHeight="1" spans="1:131">
      <c r="A62" s="397">
        <v>35</v>
      </c>
      <c r="B62" s="398"/>
      <c r="C62" s="399"/>
      <c r="D62" s="399"/>
      <c r="E62" s="399"/>
      <c r="F62" s="399"/>
      <c r="G62" s="399"/>
      <c r="H62" s="399"/>
      <c r="I62" s="399"/>
      <c r="J62" s="399"/>
      <c r="K62" s="399"/>
      <c r="L62" s="399"/>
      <c r="M62" s="399"/>
      <c r="N62" s="399"/>
      <c r="O62" s="399"/>
      <c r="P62" s="409"/>
      <c r="Q62" s="427"/>
      <c r="R62" s="428"/>
      <c r="S62" s="428"/>
      <c r="T62" s="428"/>
      <c r="U62" s="428"/>
      <c r="V62" s="428"/>
      <c r="W62" s="428"/>
      <c r="X62" s="428"/>
      <c r="Y62" s="428"/>
      <c r="Z62" s="428"/>
      <c r="AA62" s="428"/>
      <c r="AB62" s="428"/>
      <c r="AC62" s="428"/>
      <c r="AD62" s="428"/>
      <c r="AE62" s="444"/>
      <c r="AF62" s="436"/>
      <c r="AG62" s="453"/>
      <c r="AH62" s="453"/>
      <c r="AI62" s="453"/>
      <c r="AJ62" s="454"/>
      <c r="AK62" s="471"/>
      <c r="AL62" s="428"/>
      <c r="AM62" s="428"/>
      <c r="AN62" s="428"/>
      <c r="AO62" s="428"/>
      <c r="AP62" s="428"/>
      <c r="AQ62" s="428"/>
      <c r="AR62" s="428"/>
      <c r="AS62" s="428"/>
      <c r="AT62" s="428"/>
      <c r="AU62" s="428"/>
      <c r="AV62" s="428"/>
      <c r="AW62" s="428"/>
      <c r="AX62" s="428"/>
      <c r="AY62" s="428"/>
      <c r="AZ62" s="492"/>
      <c r="BA62" s="492"/>
      <c r="BB62" s="492"/>
      <c r="BC62" s="492"/>
      <c r="BD62" s="492"/>
      <c r="BE62" s="498"/>
      <c r="BF62" s="498"/>
      <c r="BG62" s="498"/>
      <c r="BH62" s="498"/>
      <c r="BI62" s="499"/>
      <c r="BJ62" s="500" t="s">
        <v>306</v>
      </c>
      <c r="BK62" s="484"/>
      <c r="BL62" s="484"/>
      <c r="BM62" s="484"/>
      <c r="BN62" s="485"/>
      <c r="BO62" s="405"/>
      <c r="BP62" s="405"/>
      <c r="BQ62" s="509">
        <v>56</v>
      </c>
      <c r="BR62" s="510"/>
      <c r="BS62" s="511"/>
      <c r="BT62" s="512"/>
      <c r="BU62" s="512"/>
      <c r="BV62" s="512"/>
      <c r="BW62" s="512"/>
      <c r="BX62" s="512"/>
      <c r="BY62" s="512"/>
      <c r="BZ62" s="512"/>
      <c r="CA62" s="512"/>
      <c r="CB62" s="512"/>
      <c r="CC62" s="512"/>
      <c r="CD62" s="512"/>
      <c r="CE62" s="512"/>
      <c r="CF62" s="512"/>
      <c r="CG62" s="517"/>
      <c r="CH62" s="518"/>
      <c r="CI62" s="519"/>
      <c r="CJ62" s="519"/>
      <c r="CK62" s="519"/>
      <c r="CL62" s="521"/>
      <c r="CM62" s="518"/>
      <c r="CN62" s="519"/>
      <c r="CO62" s="519"/>
      <c r="CP62" s="519"/>
      <c r="CQ62" s="521"/>
      <c r="CR62" s="518"/>
      <c r="CS62" s="519"/>
      <c r="CT62" s="519"/>
      <c r="CU62" s="519"/>
      <c r="CV62" s="521"/>
      <c r="CW62" s="518"/>
      <c r="CX62" s="519"/>
      <c r="CY62" s="519"/>
      <c r="CZ62" s="519"/>
      <c r="DA62" s="521"/>
      <c r="DB62" s="518"/>
      <c r="DC62" s="519"/>
      <c r="DD62" s="519"/>
      <c r="DE62" s="519"/>
      <c r="DF62" s="521"/>
      <c r="DG62" s="518"/>
      <c r="DH62" s="519"/>
      <c r="DI62" s="519"/>
      <c r="DJ62" s="519"/>
      <c r="DK62" s="521"/>
      <c r="DL62" s="518"/>
      <c r="DM62" s="519"/>
      <c r="DN62" s="519"/>
      <c r="DO62" s="519"/>
      <c r="DP62" s="521"/>
      <c r="DQ62" s="518"/>
      <c r="DR62" s="519"/>
      <c r="DS62" s="519"/>
      <c r="DT62" s="519"/>
      <c r="DU62" s="521"/>
      <c r="DV62" s="535"/>
      <c r="DW62" s="536"/>
      <c r="DX62" s="536"/>
      <c r="DY62" s="536"/>
      <c r="DZ62" s="540"/>
      <c r="EA62" s="383"/>
    </row>
    <row r="63" s="380" customFormat="1" ht="26.25" customHeight="1" spans="1:131">
      <c r="A63" s="400" t="s">
        <v>288</v>
      </c>
      <c r="B63" s="401" t="s">
        <v>307</v>
      </c>
      <c r="C63" s="402"/>
      <c r="D63" s="402"/>
      <c r="E63" s="402"/>
      <c r="F63" s="402"/>
      <c r="G63" s="402"/>
      <c r="H63" s="402"/>
      <c r="I63" s="402"/>
      <c r="J63" s="402"/>
      <c r="K63" s="402"/>
      <c r="L63" s="402"/>
      <c r="M63" s="402"/>
      <c r="N63" s="402"/>
      <c r="O63" s="402"/>
      <c r="P63" s="410"/>
      <c r="Q63" s="429"/>
      <c r="R63" s="430"/>
      <c r="S63" s="430"/>
      <c r="T63" s="430"/>
      <c r="U63" s="430"/>
      <c r="V63" s="430"/>
      <c r="W63" s="430"/>
      <c r="X63" s="430"/>
      <c r="Y63" s="430"/>
      <c r="Z63" s="430"/>
      <c r="AA63" s="430"/>
      <c r="AB63" s="430"/>
      <c r="AC63" s="430"/>
      <c r="AD63" s="430"/>
      <c r="AE63" s="445"/>
      <c r="AF63" s="446">
        <v>1190</v>
      </c>
      <c r="AG63" s="472"/>
      <c r="AH63" s="472"/>
      <c r="AI63" s="472"/>
      <c r="AJ63" s="473"/>
      <c r="AK63" s="474"/>
      <c r="AL63" s="430"/>
      <c r="AM63" s="430"/>
      <c r="AN63" s="430"/>
      <c r="AO63" s="430"/>
      <c r="AP63" s="472">
        <f>AP30+AP31</f>
        <v>3753</v>
      </c>
      <c r="AQ63" s="472"/>
      <c r="AR63" s="472"/>
      <c r="AS63" s="472"/>
      <c r="AT63" s="472"/>
      <c r="AU63" s="472">
        <f>AU31</f>
        <v>2543</v>
      </c>
      <c r="AV63" s="472"/>
      <c r="AW63" s="472"/>
      <c r="AX63" s="472"/>
      <c r="AY63" s="472"/>
      <c r="AZ63" s="493"/>
      <c r="BA63" s="493"/>
      <c r="BB63" s="493"/>
      <c r="BC63" s="493"/>
      <c r="BD63" s="493"/>
      <c r="BE63" s="501"/>
      <c r="BF63" s="501"/>
      <c r="BG63" s="501"/>
      <c r="BH63" s="501"/>
      <c r="BI63" s="502"/>
      <c r="BJ63" s="503" t="s">
        <v>46</v>
      </c>
      <c r="BK63" s="504"/>
      <c r="BL63" s="504"/>
      <c r="BM63" s="504"/>
      <c r="BN63" s="513"/>
      <c r="BO63" s="405"/>
      <c r="BP63" s="405"/>
      <c r="BQ63" s="509">
        <v>57</v>
      </c>
      <c r="BR63" s="510"/>
      <c r="BS63" s="511"/>
      <c r="BT63" s="512"/>
      <c r="BU63" s="512"/>
      <c r="BV63" s="512"/>
      <c r="BW63" s="512"/>
      <c r="BX63" s="512"/>
      <c r="BY63" s="512"/>
      <c r="BZ63" s="512"/>
      <c r="CA63" s="512"/>
      <c r="CB63" s="512"/>
      <c r="CC63" s="512"/>
      <c r="CD63" s="512"/>
      <c r="CE63" s="512"/>
      <c r="CF63" s="512"/>
      <c r="CG63" s="517"/>
      <c r="CH63" s="518"/>
      <c r="CI63" s="519"/>
      <c r="CJ63" s="519"/>
      <c r="CK63" s="519"/>
      <c r="CL63" s="521"/>
      <c r="CM63" s="518"/>
      <c r="CN63" s="519"/>
      <c r="CO63" s="519"/>
      <c r="CP63" s="519"/>
      <c r="CQ63" s="521"/>
      <c r="CR63" s="518"/>
      <c r="CS63" s="519"/>
      <c r="CT63" s="519"/>
      <c r="CU63" s="519"/>
      <c r="CV63" s="521"/>
      <c r="CW63" s="518"/>
      <c r="CX63" s="519"/>
      <c r="CY63" s="519"/>
      <c r="CZ63" s="519"/>
      <c r="DA63" s="521"/>
      <c r="DB63" s="518"/>
      <c r="DC63" s="519"/>
      <c r="DD63" s="519"/>
      <c r="DE63" s="519"/>
      <c r="DF63" s="521"/>
      <c r="DG63" s="518"/>
      <c r="DH63" s="519"/>
      <c r="DI63" s="519"/>
      <c r="DJ63" s="519"/>
      <c r="DK63" s="521"/>
      <c r="DL63" s="518"/>
      <c r="DM63" s="519"/>
      <c r="DN63" s="519"/>
      <c r="DO63" s="519"/>
      <c r="DP63" s="521"/>
      <c r="DQ63" s="518"/>
      <c r="DR63" s="519"/>
      <c r="DS63" s="519"/>
      <c r="DT63" s="519"/>
      <c r="DU63" s="521"/>
      <c r="DV63" s="535"/>
      <c r="DW63" s="536"/>
      <c r="DX63" s="536"/>
      <c r="DY63" s="536"/>
      <c r="DZ63" s="540"/>
      <c r="EA63" s="383"/>
    </row>
    <row r="64" s="380" customFormat="1" ht="26.25" customHeight="1" spans="1:131">
      <c r="A64" s="405"/>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5"/>
      <c r="AY64" s="405"/>
      <c r="AZ64" s="405"/>
      <c r="BA64" s="405"/>
      <c r="BB64" s="405"/>
      <c r="BC64" s="405"/>
      <c r="BD64" s="405"/>
      <c r="BE64" s="405"/>
      <c r="BF64" s="405"/>
      <c r="BG64" s="405"/>
      <c r="BH64" s="405"/>
      <c r="BI64" s="405"/>
      <c r="BJ64" s="405"/>
      <c r="BK64" s="405"/>
      <c r="BL64" s="405"/>
      <c r="BM64" s="405"/>
      <c r="BN64" s="405"/>
      <c r="BO64" s="405"/>
      <c r="BP64" s="405"/>
      <c r="BQ64" s="509">
        <v>58</v>
      </c>
      <c r="BR64" s="510"/>
      <c r="BS64" s="511"/>
      <c r="BT64" s="512"/>
      <c r="BU64" s="512"/>
      <c r="BV64" s="512"/>
      <c r="BW64" s="512"/>
      <c r="BX64" s="512"/>
      <c r="BY64" s="512"/>
      <c r="BZ64" s="512"/>
      <c r="CA64" s="512"/>
      <c r="CB64" s="512"/>
      <c r="CC64" s="512"/>
      <c r="CD64" s="512"/>
      <c r="CE64" s="512"/>
      <c r="CF64" s="512"/>
      <c r="CG64" s="517"/>
      <c r="CH64" s="518"/>
      <c r="CI64" s="519"/>
      <c r="CJ64" s="519"/>
      <c r="CK64" s="519"/>
      <c r="CL64" s="521"/>
      <c r="CM64" s="518"/>
      <c r="CN64" s="519"/>
      <c r="CO64" s="519"/>
      <c r="CP64" s="519"/>
      <c r="CQ64" s="521"/>
      <c r="CR64" s="518"/>
      <c r="CS64" s="519"/>
      <c r="CT64" s="519"/>
      <c r="CU64" s="519"/>
      <c r="CV64" s="521"/>
      <c r="CW64" s="518"/>
      <c r="CX64" s="519"/>
      <c r="CY64" s="519"/>
      <c r="CZ64" s="519"/>
      <c r="DA64" s="521"/>
      <c r="DB64" s="518"/>
      <c r="DC64" s="519"/>
      <c r="DD64" s="519"/>
      <c r="DE64" s="519"/>
      <c r="DF64" s="521"/>
      <c r="DG64" s="518"/>
      <c r="DH64" s="519"/>
      <c r="DI64" s="519"/>
      <c r="DJ64" s="519"/>
      <c r="DK64" s="521"/>
      <c r="DL64" s="518"/>
      <c r="DM64" s="519"/>
      <c r="DN64" s="519"/>
      <c r="DO64" s="519"/>
      <c r="DP64" s="521"/>
      <c r="DQ64" s="518"/>
      <c r="DR64" s="519"/>
      <c r="DS64" s="519"/>
      <c r="DT64" s="519"/>
      <c r="DU64" s="521"/>
      <c r="DV64" s="535"/>
      <c r="DW64" s="536"/>
      <c r="DX64" s="536"/>
      <c r="DY64" s="536"/>
      <c r="DZ64" s="540"/>
      <c r="EA64" s="383"/>
    </row>
    <row r="65" s="380" customFormat="1" ht="26.25" customHeight="1" spans="1:131">
      <c r="A65" s="479" t="s">
        <v>308</v>
      </c>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79"/>
      <c r="AY65" s="479"/>
      <c r="AZ65" s="479"/>
      <c r="BA65" s="479"/>
      <c r="BB65" s="479"/>
      <c r="BC65" s="479"/>
      <c r="BD65" s="479"/>
      <c r="BE65" s="405"/>
      <c r="BF65" s="405"/>
      <c r="BG65" s="405"/>
      <c r="BH65" s="405"/>
      <c r="BI65" s="405"/>
      <c r="BJ65" s="405"/>
      <c r="BK65" s="405"/>
      <c r="BL65" s="405"/>
      <c r="BM65" s="405"/>
      <c r="BN65" s="405"/>
      <c r="BO65" s="405"/>
      <c r="BP65" s="405"/>
      <c r="BQ65" s="509">
        <v>59</v>
      </c>
      <c r="BR65" s="510"/>
      <c r="BS65" s="511"/>
      <c r="BT65" s="512"/>
      <c r="BU65" s="512"/>
      <c r="BV65" s="512"/>
      <c r="BW65" s="512"/>
      <c r="BX65" s="512"/>
      <c r="BY65" s="512"/>
      <c r="BZ65" s="512"/>
      <c r="CA65" s="512"/>
      <c r="CB65" s="512"/>
      <c r="CC65" s="512"/>
      <c r="CD65" s="512"/>
      <c r="CE65" s="512"/>
      <c r="CF65" s="512"/>
      <c r="CG65" s="517"/>
      <c r="CH65" s="518"/>
      <c r="CI65" s="519"/>
      <c r="CJ65" s="519"/>
      <c r="CK65" s="519"/>
      <c r="CL65" s="521"/>
      <c r="CM65" s="518"/>
      <c r="CN65" s="519"/>
      <c r="CO65" s="519"/>
      <c r="CP65" s="519"/>
      <c r="CQ65" s="521"/>
      <c r="CR65" s="518"/>
      <c r="CS65" s="519"/>
      <c r="CT65" s="519"/>
      <c r="CU65" s="519"/>
      <c r="CV65" s="521"/>
      <c r="CW65" s="518"/>
      <c r="CX65" s="519"/>
      <c r="CY65" s="519"/>
      <c r="CZ65" s="519"/>
      <c r="DA65" s="521"/>
      <c r="DB65" s="518"/>
      <c r="DC65" s="519"/>
      <c r="DD65" s="519"/>
      <c r="DE65" s="519"/>
      <c r="DF65" s="521"/>
      <c r="DG65" s="518"/>
      <c r="DH65" s="519"/>
      <c r="DI65" s="519"/>
      <c r="DJ65" s="519"/>
      <c r="DK65" s="521"/>
      <c r="DL65" s="518"/>
      <c r="DM65" s="519"/>
      <c r="DN65" s="519"/>
      <c r="DO65" s="519"/>
      <c r="DP65" s="521"/>
      <c r="DQ65" s="518"/>
      <c r="DR65" s="519"/>
      <c r="DS65" s="519"/>
      <c r="DT65" s="519"/>
      <c r="DU65" s="521"/>
      <c r="DV65" s="535"/>
      <c r="DW65" s="536"/>
      <c r="DX65" s="536"/>
      <c r="DY65" s="536"/>
      <c r="DZ65" s="540"/>
      <c r="EA65" s="383"/>
    </row>
    <row r="66" s="380" customFormat="1" ht="26.25" customHeight="1" spans="1:131">
      <c r="A66" s="390" t="s">
        <v>309</v>
      </c>
      <c r="B66" s="391"/>
      <c r="C66" s="391"/>
      <c r="D66" s="391"/>
      <c r="E66" s="391"/>
      <c r="F66" s="391"/>
      <c r="G66" s="391"/>
      <c r="H66" s="391"/>
      <c r="I66" s="391"/>
      <c r="J66" s="391"/>
      <c r="K66" s="391"/>
      <c r="L66" s="391"/>
      <c r="M66" s="391"/>
      <c r="N66" s="391"/>
      <c r="O66" s="391"/>
      <c r="P66" s="406"/>
      <c r="Q66" s="411" t="s">
        <v>292</v>
      </c>
      <c r="R66" s="412"/>
      <c r="S66" s="412"/>
      <c r="T66" s="412"/>
      <c r="U66" s="413"/>
      <c r="V66" s="411" t="s">
        <v>293</v>
      </c>
      <c r="W66" s="412"/>
      <c r="X66" s="412"/>
      <c r="Y66" s="412"/>
      <c r="Z66" s="413"/>
      <c r="AA66" s="411" t="s">
        <v>294</v>
      </c>
      <c r="AB66" s="412"/>
      <c r="AC66" s="412"/>
      <c r="AD66" s="412"/>
      <c r="AE66" s="413"/>
      <c r="AF66" s="599" t="s">
        <v>295</v>
      </c>
      <c r="AG66" s="462"/>
      <c r="AH66" s="462"/>
      <c r="AI66" s="462"/>
      <c r="AJ66" s="633"/>
      <c r="AK66" s="411" t="s">
        <v>273</v>
      </c>
      <c r="AL66" s="391"/>
      <c r="AM66" s="391"/>
      <c r="AN66" s="391"/>
      <c r="AO66" s="406"/>
      <c r="AP66" s="411" t="s">
        <v>296</v>
      </c>
      <c r="AQ66" s="412"/>
      <c r="AR66" s="412"/>
      <c r="AS66" s="412"/>
      <c r="AT66" s="413"/>
      <c r="AU66" s="411" t="s">
        <v>310</v>
      </c>
      <c r="AV66" s="412"/>
      <c r="AW66" s="412"/>
      <c r="AX66" s="412"/>
      <c r="AY66" s="413"/>
      <c r="AZ66" s="411" t="s">
        <v>275</v>
      </c>
      <c r="BA66" s="412"/>
      <c r="BB66" s="412"/>
      <c r="BC66" s="412"/>
      <c r="BD66" s="447"/>
      <c r="BE66" s="405"/>
      <c r="BF66" s="405"/>
      <c r="BG66" s="405"/>
      <c r="BH66" s="405"/>
      <c r="BI66" s="405"/>
      <c r="BJ66" s="405"/>
      <c r="BK66" s="405"/>
      <c r="BL66" s="405"/>
      <c r="BM66" s="405"/>
      <c r="BN66" s="405"/>
      <c r="BO66" s="405"/>
      <c r="BP66" s="405"/>
      <c r="BQ66" s="509">
        <v>60</v>
      </c>
      <c r="BR66" s="695"/>
      <c r="BS66" s="696"/>
      <c r="BT66" s="697"/>
      <c r="BU66" s="697"/>
      <c r="BV66" s="697"/>
      <c r="BW66" s="697"/>
      <c r="BX66" s="697"/>
      <c r="BY66" s="697"/>
      <c r="BZ66" s="697"/>
      <c r="CA66" s="697"/>
      <c r="CB66" s="697"/>
      <c r="CC66" s="697"/>
      <c r="CD66" s="697"/>
      <c r="CE66" s="697"/>
      <c r="CF66" s="697"/>
      <c r="CG66" s="715"/>
      <c r="CH66" s="716"/>
      <c r="CI66" s="717"/>
      <c r="CJ66" s="717"/>
      <c r="CK66" s="717"/>
      <c r="CL66" s="734"/>
      <c r="CM66" s="716"/>
      <c r="CN66" s="717"/>
      <c r="CO66" s="717"/>
      <c r="CP66" s="717"/>
      <c r="CQ66" s="734"/>
      <c r="CR66" s="716"/>
      <c r="CS66" s="717"/>
      <c r="CT66" s="717"/>
      <c r="CU66" s="717"/>
      <c r="CV66" s="734"/>
      <c r="CW66" s="716"/>
      <c r="CX66" s="717"/>
      <c r="CY66" s="717"/>
      <c r="CZ66" s="717"/>
      <c r="DA66" s="734"/>
      <c r="DB66" s="716"/>
      <c r="DC66" s="717"/>
      <c r="DD66" s="717"/>
      <c r="DE66" s="717"/>
      <c r="DF66" s="734"/>
      <c r="DG66" s="716"/>
      <c r="DH66" s="717"/>
      <c r="DI66" s="717"/>
      <c r="DJ66" s="717"/>
      <c r="DK66" s="734"/>
      <c r="DL66" s="716"/>
      <c r="DM66" s="717"/>
      <c r="DN66" s="717"/>
      <c r="DO66" s="717"/>
      <c r="DP66" s="734"/>
      <c r="DQ66" s="716"/>
      <c r="DR66" s="717"/>
      <c r="DS66" s="717"/>
      <c r="DT66" s="717"/>
      <c r="DU66" s="734"/>
      <c r="DV66" s="769"/>
      <c r="DW66" s="770"/>
      <c r="DX66" s="770"/>
      <c r="DY66" s="770"/>
      <c r="DZ66" s="778"/>
      <c r="EA66" s="383"/>
    </row>
    <row r="67" s="380" customFormat="1" ht="26.25" customHeight="1" spans="1:131">
      <c r="A67" s="392"/>
      <c r="B67" s="393"/>
      <c r="C67" s="393"/>
      <c r="D67" s="393"/>
      <c r="E67" s="393"/>
      <c r="F67" s="393"/>
      <c r="G67" s="393"/>
      <c r="H67" s="393"/>
      <c r="I67" s="393"/>
      <c r="J67" s="393"/>
      <c r="K67" s="393"/>
      <c r="L67" s="393"/>
      <c r="M67" s="393"/>
      <c r="N67" s="393"/>
      <c r="O67" s="393"/>
      <c r="P67" s="407"/>
      <c r="Q67" s="414"/>
      <c r="R67" s="415"/>
      <c r="S67" s="415"/>
      <c r="T67" s="415"/>
      <c r="U67" s="416"/>
      <c r="V67" s="414"/>
      <c r="W67" s="415"/>
      <c r="X67" s="415"/>
      <c r="Y67" s="415"/>
      <c r="Z67" s="416"/>
      <c r="AA67" s="414"/>
      <c r="AB67" s="415"/>
      <c r="AC67" s="415"/>
      <c r="AD67" s="415"/>
      <c r="AE67" s="416"/>
      <c r="AF67" s="600"/>
      <c r="AG67" s="464"/>
      <c r="AH67" s="464"/>
      <c r="AI67" s="464"/>
      <c r="AJ67" s="634"/>
      <c r="AK67" s="635"/>
      <c r="AL67" s="393"/>
      <c r="AM67" s="393"/>
      <c r="AN67" s="393"/>
      <c r="AO67" s="407"/>
      <c r="AP67" s="414"/>
      <c r="AQ67" s="415"/>
      <c r="AR67" s="415"/>
      <c r="AS67" s="415"/>
      <c r="AT67" s="416"/>
      <c r="AU67" s="414"/>
      <c r="AV67" s="415"/>
      <c r="AW67" s="415"/>
      <c r="AX67" s="415"/>
      <c r="AY67" s="416"/>
      <c r="AZ67" s="414"/>
      <c r="BA67" s="415"/>
      <c r="BB67" s="415"/>
      <c r="BC67" s="415"/>
      <c r="BD67" s="448"/>
      <c r="BE67" s="405"/>
      <c r="BF67" s="405"/>
      <c r="BG67" s="405"/>
      <c r="BH67" s="405"/>
      <c r="BI67" s="405"/>
      <c r="BJ67" s="405"/>
      <c r="BK67" s="405"/>
      <c r="BL67" s="405"/>
      <c r="BM67" s="405"/>
      <c r="BN67" s="405"/>
      <c r="BO67" s="405"/>
      <c r="BP67" s="405"/>
      <c r="BQ67" s="509">
        <v>61</v>
      </c>
      <c r="BR67" s="695"/>
      <c r="BS67" s="696"/>
      <c r="BT67" s="697"/>
      <c r="BU67" s="697"/>
      <c r="BV67" s="697"/>
      <c r="BW67" s="697"/>
      <c r="BX67" s="697"/>
      <c r="BY67" s="697"/>
      <c r="BZ67" s="697"/>
      <c r="CA67" s="697"/>
      <c r="CB67" s="697"/>
      <c r="CC67" s="697"/>
      <c r="CD67" s="697"/>
      <c r="CE67" s="697"/>
      <c r="CF67" s="697"/>
      <c r="CG67" s="715"/>
      <c r="CH67" s="716"/>
      <c r="CI67" s="717"/>
      <c r="CJ67" s="717"/>
      <c r="CK67" s="717"/>
      <c r="CL67" s="734"/>
      <c r="CM67" s="716"/>
      <c r="CN67" s="717"/>
      <c r="CO67" s="717"/>
      <c r="CP67" s="717"/>
      <c r="CQ67" s="734"/>
      <c r="CR67" s="716"/>
      <c r="CS67" s="717"/>
      <c r="CT67" s="717"/>
      <c r="CU67" s="717"/>
      <c r="CV67" s="734"/>
      <c r="CW67" s="716"/>
      <c r="CX67" s="717"/>
      <c r="CY67" s="717"/>
      <c r="CZ67" s="717"/>
      <c r="DA67" s="734"/>
      <c r="DB67" s="716"/>
      <c r="DC67" s="717"/>
      <c r="DD67" s="717"/>
      <c r="DE67" s="717"/>
      <c r="DF67" s="734"/>
      <c r="DG67" s="716"/>
      <c r="DH67" s="717"/>
      <c r="DI67" s="717"/>
      <c r="DJ67" s="717"/>
      <c r="DK67" s="734"/>
      <c r="DL67" s="716"/>
      <c r="DM67" s="717"/>
      <c r="DN67" s="717"/>
      <c r="DO67" s="717"/>
      <c r="DP67" s="734"/>
      <c r="DQ67" s="716"/>
      <c r="DR67" s="717"/>
      <c r="DS67" s="717"/>
      <c r="DT67" s="717"/>
      <c r="DU67" s="734"/>
      <c r="DV67" s="769"/>
      <c r="DW67" s="770"/>
      <c r="DX67" s="770"/>
      <c r="DY67" s="770"/>
      <c r="DZ67" s="778"/>
      <c r="EA67" s="383"/>
    </row>
    <row r="68" s="380" customFormat="1" ht="26.25" customHeight="1" spans="1:131">
      <c r="A68" s="394">
        <v>1</v>
      </c>
      <c r="B68" s="541" t="s">
        <v>311</v>
      </c>
      <c r="C68" s="542"/>
      <c r="D68" s="542"/>
      <c r="E68" s="542"/>
      <c r="F68" s="542"/>
      <c r="G68" s="542"/>
      <c r="H68" s="542"/>
      <c r="I68" s="542"/>
      <c r="J68" s="542"/>
      <c r="K68" s="542"/>
      <c r="L68" s="542"/>
      <c r="M68" s="542"/>
      <c r="N68" s="542"/>
      <c r="O68" s="542"/>
      <c r="P68" s="583"/>
      <c r="Q68" s="585">
        <v>2062</v>
      </c>
      <c r="R68" s="586"/>
      <c r="S68" s="586"/>
      <c r="T68" s="586"/>
      <c r="U68" s="586"/>
      <c r="V68" s="586">
        <v>1944</v>
      </c>
      <c r="W68" s="586"/>
      <c r="X68" s="586"/>
      <c r="Y68" s="586"/>
      <c r="Z68" s="586"/>
      <c r="AA68" s="586">
        <v>118</v>
      </c>
      <c r="AB68" s="586"/>
      <c r="AC68" s="586"/>
      <c r="AD68" s="586"/>
      <c r="AE68" s="586"/>
      <c r="AF68" s="586">
        <v>95</v>
      </c>
      <c r="AG68" s="586"/>
      <c r="AH68" s="586"/>
      <c r="AI68" s="586"/>
      <c r="AJ68" s="586"/>
      <c r="AK68" s="586">
        <v>0</v>
      </c>
      <c r="AL68" s="586"/>
      <c r="AM68" s="586"/>
      <c r="AN68" s="586"/>
      <c r="AO68" s="586"/>
      <c r="AP68" s="586">
        <v>1101</v>
      </c>
      <c r="AQ68" s="586"/>
      <c r="AR68" s="586"/>
      <c r="AS68" s="586"/>
      <c r="AT68" s="586"/>
      <c r="AU68" s="586">
        <v>1101</v>
      </c>
      <c r="AV68" s="586"/>
      <c r="AW68" s="586"/>
      <c r="AX68" s="586"/>
      <c r="AY68" s="586"/>
      <c r="AZ68" s="672"/>
      <c r="BA68" s="672"/>
      <c r="BB68" s="672"/>
      <c r="BC68" s="672"/>
      <c r="BD68" s="673"/>
      <c r="BE68" s="405"/>
      <c r="BF68" s="405"/>
      <c r="BG68" s="405"/>
      <c r="BH68" s="405"/>
      <c r="BI68" s="405"/>
      <c r="BJ68" s="405"/>
      <c r="BK68" s="405"/>
      <c r="BL68" s="405"/>
      <c r="BM68" s="405"/>
      <c r="BN68" s="405"/>
      <c r="BO68" s="405"/>
      <c r="BP68" s="405"/>
      <c r="BQ68" s="509">
        <v>62</v>
      </c>
      <c r="BR68" s="695"/>
      <c r="BS68" s="696"/>
      <c r="BT68" s="697"/>
      <c r="BU68" s="697"/>
      <c r="BV68" s="697"/>
      <c r="BW68" s="697"/>
      <c r="BX68" s="697"/>
      <c r="BY68" s="697"/>
      <c r="BZ68" s="697"/>
      <c r="CA68" s="697"/>
      <c r="CB68" s="697"/>
      <c r="CC68" s="697"/>
      <c r="CD68" s="697"/>
      <c r="CE68" s="697"/>
      <c r="CF68" s="697"/>
      <c r="CG68" s="715"/>
      <c r="CH68" s="716"/>
      <c r="CI68" s="717"/>
      <c r="CJ68" s="717"/>
      <c r="CK68" s="717"/>
      <c r="CL68" s="734"/>
      <c r="CM68" s="716"/>
      <c r="CN68" s="717"/>
      <c r="CO68" s="717"/>
      <c r="CP68" s="717"/>
      <c r="CQ68" s="734"/>
      <c r="CR68" s="716"/>
      <c r="CS68" s="717"/>
      <c r="CT68" s="717"/>
      <c r="CU68" s="717"/>
      <c r="CV68" s="734"/>
      <c r="CW68" s="716"/>
      <c r="CX68" s="717"/>
      <c r="CY68" s="717"/>
      <c r="CZ68" s="717"/>
      <c r="DA68" s="734"/>
      <c r="DB68" s="716"/>
      <c r="DC68" s="717"/>
      <c r="DD68" s="717"/>
      <c r="DE68" s="717"/>
      <c r="DF68" s="734"/>
      <c r="DG68" s="716"/>
      <c r="DH68" s="717"/>
      <c r="DI68" s="717"/>
      <c r="DJ68" s="717"/>
      <c r="DK68" s="734"/>
      <c r="DL68" s="716"/>
      <c r="DM68" s="717"/>
      <c r="DN68" s="717"/>
      <c r="DO68" s="717"/>
      <c r="DP68" s="734"/>
      <c r="DQ68" s="716"/>
      <c r="DR68" s="717"/>
      <c r="DS68" s="717"/>
      <c r="DT68" s="717"/>
      <c r="DU68" s="734"/>
      <c r="DV68" s="769"/>
      <c r="DW68" s="770"/>
      <c r="DX68" s="770"/>
      <c r="DY68" s="770"/>
      <c r="DZ68" s="778"/>
      <c r="EA68" s="383"/>
    </row>
    <row r="69" s="380" customFormat="1" ht="26.25" customHeight="1" spans="1:131">
      <c r="A69" s="397">
        <v>2</v>
      </c>
      <c r="B69" s="543" t="s">
        <v>312</v>
      </c>
      <c r="C69" s="544"/>
      <c r="D69" s="544"/>
      <c r="E69" s="544"/>
      <c r="F69" s="544"/>
      <c r="G69" s="544"/>
      <c r="H69" s="544"/>
      <c r="I69" s="544"/>
      <c r="J69" s="544"/>
      <c r="K69" s="544"/>
      <c r="L69" s="544"/>
      <c r="M69" s="544"/>
      <c r="N69" s="544"/>
      <c r="O69" s="544"/>
      <c r="P69" s="584"/>
      <c r="Q69" s="587">
        <v>889</v>
      </c>
      <c r="R69" s="588"/>
      <c r="S69" s="588"/>
      <c r="T69" s="588"/>
      <c r="U69" s="469"/>
      <c r="V69" s="589">
        <v>841</v>
      </c>
      <c r="W69" s="588"/>
      <c r="X69" s="588"/>
      <c r="Y69" s="588"/>
      <c r="Z69" s="469"/>
      <c r="AA69" s="589">
        <v>48</v>
      </c>
      <c r="AB69" s="588"/>
      <c r="AC69" s="588"/>
      <c r="AD69" s="588"/>
      <c r="AE69" s="469"/>
      <c r="AF69" s="589">
        <v>48</v>
      </c>
      <c r="AG69" s="588"/>
      <c r="AH69" s="588"/>
      <c r="AI69" s="588"/>
      <c r="AJ69" s="469"/>
      <c r="AK69" s="589">
        <v>20</v>
      </c>
      <c r="AL69" s="588"/>
      <c r="AM69" s="588"/>
      <c r="AN69" s="588"/>
      <c r="AO69" s="469"/>
      <c r="AP69" s="589">
        <v>1027</v>
      </c>
      <c r="AQ69" s="588"/>
      <c r="AR69" s="588"/>
      <c r="AS69" s="588"/>
      <c r="AT69" s="469"/>
      <c r="AU69" s="589" t="s">
        <v>46</v>
      </c>
      <c r="AV69" s="588"/>
      <c r="AW69" s="588"/>
      <c r="AX69" s="588"/>
      <c r="AY69" s="469"/>
      <c r="AZ69" s="674" t="s">
        <v>313</v>
      </c>
      <c r="BA69" s="674"/>
      <c r="BB69" s="674"/>
      <c r="BC69" s="674"/>
      <c r="BD69" s="674"/>
      <c r="BE69" s="405"/>
      <c r="BF69" s="405"/>
      <c r="BG69" s="405"/>
      <c r="BH69" s="405"/>
      <c r="BI69" s="405"/>
      <c r="BJ69" s="405"/>
      <c r="BK69" s="405"/>
      <c r="BL69" s="405"/>
      <c r="BM69" s="405"/>
      <c r="BN69" s="405"/>
      <c r="BO69" s="405"/>
      <c r="BP69" s="405"/>
      <c r="BQ69" s="509">
        <v>63</v>
      </c>
      <c r="BR69" s="695"/>
      <c r="BS69" s="696"/>
      <c r="BT69" s="697"/>
      <c r="BU69" s="697"/>
      <c r="BV69" s="697"/>
      <c r="BW69" s="697"/>
      <c r="BX69" s="697"/>
      <c r="BY69" s="697"/>
      <c r="BZ69" s="697"/>
      <c r="CA69" s="697"/>
      <c r="CB69" s="697"/>
      <c r="CC69" s="697"/>
      <c r="CD69" s="697"/>
      <c r="CE69" s="697"/>
      <c r="CF69" s="697"/>
      <c r="CG69" s="715"/>
      <c r="CH69" s="716"/>
      <c r="CI69" s="717"/>
      <c r="CJ69" s="717"/>
      <c r="CK69" s="717"/>
      <c r="CL69" s="734"/>
      <c r="CM69" s="716"/>
      <c r="CN69" s="717"/>
      <c r="CO69" s="717"/>
      <c r="CP69" s="717"/>
      <c r="CQ69" s="734"/>
      <c r="CR69" s="716"/>
      <c r="CS69" s="717"/>
      <c r="CT69" s="717"/>
      <c r="CU69" s="717"/>
      <c r="CV69" s="734"/>
      <c r="CW69" s="716"/>
      <c r="CX69" s="717"/>
      <c r="CY69" s="717"/>
      <c r="CZ69" s="717"/>
      <c r="DA69" s="734"/>
      <c r="DB69" s="716"/>
      <c r="DC69" s="717"/>
      <c r="DD69" s="717"/>
      <c r="DE69" s="717"/>
      <c r="DF69" s="734"/>
      <c r="DG69" s="716"/>
      <c r="DH69" s="717"/>
      <c r="DI69" s="717"/>
      <c r="DJ69" s="717"/>
      <c r="DK69" s="734"/>
      <c r="DL69" s="716"/>
      <c r="DM69" s="717"/>
      <c r="DN69" s="717"/>
      <c r="DO69" s="717"/>
      <c r="DP69" s="734"/>
      <c r="DQ69" s="716"/>
      <c r="DR69" s="717"/>
      <c r="DS69" s="717"/>
      <c r="DT69" s="717"/>
      <c r="DU69" s="734"/>
      <c r="DV69" s="769"/>
      <c r="DW69" s="770"/>
      <c r="DX69" s="770"/>
      <c r="DY69" s="770"/>
      <c r="DZ69" s="778"/>
      <c r="EA69" s="383"/>
    </row>
    <row r="70" s="380" customFormat="1" ht="26.25" customHeight="1" spans="1:131">
      <c r="A70" s="397">
        <v>3</v>
      </c>
      <c r="B70" s="545" t="s">
        <v>314</v>
      </c>
      <c r="C70" s="545"/>
      <c r="D70" s="545"/>
      <c r="E70" s="545"/>
      <c r="F70" s="545"/>
      <c r="G70" s="545"/>
      <c r="H70" s="545"/>
      <c r="I70" s="545"/>
      <c r="J70" s="545"/>
      <c r="K70" s="545"/>
      <c r="L70" s="545"/>
      <c r="M70" s="545"/>
      <c r="N70" s="545"/>
      <c r="O70" s="545"/>
      <c r="P70" s="545"/>
      <c r="Q70" s="590">
        <v>0</v>
      </c>
      <c r="R70" s="590"/>
      <c r="S70" s="590"/>
      <c r="T70" s="590"/>
      <c r="U70" s="590"/>
      <c r="V70" s="591">
        <v>18</v>
      </c>
      <c r="W70" s="591"/>
      <c r="X70" s="591"/>
      <c r="Y70" s="591"/>
      <c r="Z70" s="591"/>
      <c r="AA70" s="591">
        <f t="shared" ref="AA70:AA73" si="1">Q70-V70</f>
        <v>-18</v>
      </c>
      <c r="AB70" s="591"/>
      <c r="AC70" s="591"/>
      <c r="AD70" s="591"/>
      <c r="AE70" s="591"/>
      <c r="AF70" s="591">
        <v>-18</v>
      </c>
      <c r="AG70" s="591"/>
      <c r="AH70" s="591"/>
      <c r="AI70" s="591"/>
      <c r="AJ70" s="591"/>
      <c r="AK70" s="591">
        <v>0</v>
      </c>
      <c r="AL70" s="591"/>
      <c r="AM70" s="591"/>
      <c r="AN70" s="591"/>
      <c r="AO70" s="591"/>
      <c r="AP70" s="591">
        <v>54</v>
      </c>
      <c r="AQ70" s="591"/>
      <c r="AR70" s="591"/>
      <c r="AS70" s="591"/>
      <c r="AT70" s="591"/>
      <c r="AU70" s="589" t="s">
        <v>46</v>
      </c>
      <c r="AV70" s="588"/>
      <c r="AW70" s="588"/>
      <c r="AX70" s="588"/>
      <c r="AY70" s="469"/>
      <c r="AZ70" s="675"/>
      <c r="BA70" s="675"/>
      <c r="BB70" s="675"/>
      <c r="BC70" s="675"/>
      <c r="BD70" s="675"/>
      <c r="BE70" s="405"/>
      <c r="BF70" s="405"/>
      <c r="BG70" s="405"/>
      <c r="BH70" s="405"/>
      <c r="BI70" s="405"/>
      <c r="BJ70" s="405"/>
      <c r="BK70" s="405"/>
      <c r="BL70" s="405"/>
      <c r="BM70" s="405"/>
      <c r="BN70" s="405"/>
      <c r="BO70" s="405"/>
      <c r="BP70" s="405"/>
      <c r="BQ70" s="509">
        <v>64</v>
      </c>
      <c r="BR70" s="695"/>
      <c r="BS70" s="696"/>
      <c r="BT70" s="697"/>
      <c r="BU70" s="697"/>
      <c r="BV70" s="697"/>
      <c r="BW70" s="697"/>
      <c r="BX70" s="697"/>
      <c r="BY70" s="697"/>
      <c r="BZ70" s="697"/>
      <c r="CA70" s="697"/>
      <c r="CB70" s="697"/>
      <c r="CC70" s="697"/>
      <c r="CD70" s="697"/>
      <c r="CE70" s="697"/>
      <c r="CF70" s="697"/>
      <c r="CG70" s="715"/>
      <c r="CH70" s="716"/>
      <c r="CI70" s="717"/>
      <c r="CJ70" s="717"/>
      <c r="CK70" s="717"/>
      <c r="CL70" s="734"/>
      <c r="CM70" s="716"/>
      <c r="CN70" s="717"/>
      <c r="CO70" s="717"/>
      <c r="CP70" s="717"/>
      <c r="CQ70" s="734"/>
      <c r="CR70" s="716"/>
      <c r="CS70" s="717"/>
      <c r="CT70" s="717"/>
      <c r="CU70" s="717"/>
      <c r="CV70" s="734"/>
      <c r="CW70" s="716"/>
      <c r="CX70" s="717"/>
      <c r="CY70" s="717"/>
      <c r="CZ70" s="717"/>
      <c r="DA70" s="734"/>
      <c r="DB70" s="716"/>
      <c r="DC70" s="717"/>
      <c r="DD70" s="717"/>
      <c r="DE70" s="717"/>
      <c r="DF70" s="734"/>
      <c r="DG70" s="716"/>
      <c r="DH70" s="717"/>
      <c r="DI70" s="717"/>
      <c r="DJ70" s="717"/>
      <c r="DK70" s="734"/>
      <c r="DL70" s="716"/>
      <c r="DM70" s="717"/>
      <c r="DN70" s="717"/>
      <c r="DO70" s="717"/>
      <c r="DP70" s="734"/>
      <c r="DQ70" s="716"/>
      <c r="DR70" s="717"/>
      <c r="DS70" s="717"/>
      <c r="DT70" s="717"/>
      <c r="DU70" s="734"/>
      <c r="DV70" s="769"/>
      <c r="DW70" s="770"/>
      <c r="DX70" s="770"/>
      <c r="DY70" s="770"/>
      <c r="DZ70" s="778"/>
      <c r="EA70" s="383"/>
    </row>
    <row r="71" s="380" customFormat="1" ht="26.25" customHeight="1" spans="1:131">
      <c r="A71" s="397">
        <v>4</v>
      </c>
      <c r="B71" s="545" t="s">
        <v>315</v>
      </c>
      <c r="C71" s="545"/>
      <c r="D71" s="545"/>
      <c r="E71" s="545"/>
      <c r="F71" s="545"/>
      <c r="G71" s="545"/>
      <c r="H71" s="545"/>
      <c r="I71" s="545"/>
      <c r="J71" s="545"/>
      <c r="K71" s="545"/>
      <c r="L71" s="545"/>
      <c r="M71" s="545"/>
      <c r="N71" s="545"/>
      <c r="O71" s="545"/>
      <c r="P71" s="545"/>
      <c r="Q71" s="590">
        <v>1339</v>
      </c>
      <c r="R71" s="590"/>
      <c r="S71" s="590"/>
      <c r="T71" s="590"/>
      <c r="U71" s="590"/>
      <c r="V71" s="591">
        <v>1310</v>
      </c>
      <c r="W71" s="591"/>
      <c r="X71" s="591"/>
      <c r="Y71" s="591"/>
      <c r="Z71" s="591"/>
      <c r="AA71" s="591">
        <f t="shared" si="1"/>
        <v>29</v>
      </c>
      <c r="AB71" s="591"/>
      <c r="AC71" s="591"/>
      <c r="AD71" s="591"/>
      <c r="AE71" s="591"/>
      <c r="AF71" s="591">
        <v>29</v>
      </c>
      <c r="AG71" s="591"/>
      <c r="AH71" s="591"/>
      <c r="AI71" s="591"/>
      <c r="AJ71" s="591"/>
      <c r="AK71" s="591">
        <v>97</v>
      </c>
      <c r="AL71" s="591"/>
      <c r="AM71" s="591"/>
      <c r="AN71" s="591"/>
      <c r="AO71" s="591"/>
      <c r="AP71" s="591">
        <v>971</v>
      </c>
      <c r="AQ71" s="591"/>
      <c r="AR71" s="591"/>
      <c r="AS71" s="591"/>
      <c r="AT71" s="591"/>
      <c r="AU71" s="589" t="s">
        <v>46</v>
      </c>
      <c r="AV71" s="588"/>
      <c r="AW71" s="588"/>
      <c r="AX71" s="588"/>
      <c r="AY71" s="469"/>
      <c r="AZ71" s="674" t="s">
        <v>313</v>
      </c>
      <c r="BA71" s="674"/>
      <c r="BB71" s="674"/>
      <c r="BC71" s="674"/>
      <c r="BD71" s="674"/>
      <c r="BE71" s="405"/>
      <c r="BF71" s="405"/>
      <c r="BG71" s="405"/>
      <c r="BH71" s="405"/>
      <c r="BI71" s="405"/>
      <c r="BJ71" s="405"/>
      <c r="BK71" s="405"/>
      <c r="BL71" s="405"/>
      <c r="BM71" s="405"/>
      <c r="BN71" s="405"/>
      <c r="BO71" s="405"/>
      <c r="BP71" s="405"/>
      <c r="BQ71" s="509">
        <v>65</v>
      </c>
      <c r="BR71" s="695"/>
      <c r="BS71" s="696"/>
      <c r="BT71" s="697"/>
      <c r="BU71" s="697"/>
      <c r="BV71" s="697"/>
      <c r="BW71" s="697"/>
      <c r="BX71" s="697"/>
      <c r="BY71" s="697"/>
      <c r="BZ71" s="697"/>
      <c r="CA71" s="697"/>
      <c r="CB71" s="697"/>
      <c r="CC71" s="697"/>
      <c r="CD71" s="697"/>
      <c r="CE71" s="697"/>
      <c r="CF71" s="697"/>
      <c r="CG71" s="715"/>
      <c r="CH71" s="716"/>
      <c r="CI71" s="717"/>
      <c r="CJ71" s="717"/>
      <c r="CK71" s="717"/>
      <c r="CL71" s="734"/>
      <c r="CM71" s="716"/>
      <c r="CN71" s="717"/>
      <c r="CO71" s="717"/>
      <c r="CP71" s="717"/>
      <c r="CQ71" s="734"/>
      <c r="CR71" s="716"/>
      <c r="CS71" s="717"/>
      <c r="CT71" s="717"/>
      <c r="CU71" s="717"/>
      <c r="CV71" s="734"/>
      <c r="CW71" s="716"/>
      <c r="CX71" s="717"/>
      <c r="CY71" s="717"/>
      <c r="CZ71" s="717"/>
      <c r="DA71" s="734"/>
      <c r="DB71" s="716"/>
      <c r="DC71" s="717"/>
      <c r="DD71" s="717"/>
      <c r="DE71" s="717"/>
      <c r="DF71" s="734"/>
      <c r="DG71" s="716"/>
      <c r="DH71" s="717"/>
      <c r="DI71" s="717"/>
      <c r="DJ71" s="717"/>
      <c r="DK71" s="734"/>
      <c r="DL71" s="716"/>
      <c r="DM71" s="717"/>
      <c r="DN71" s="717"/>
      <c r="DO71" s="717"/>
      <c r="DP71" s="734"/>
      <c r="DQ71" s="716"/>
      <c r="DR71" s="717"/>
      <c r="DS71" s="717"/>
      <c r="DT71" s="717"/>
      <c r="DU71" s="734"/>
      <c r="DV71" s="769"/>
      <c r="DW71" s="770"/>
      <c r="DX71" s="770"/>
      <c r="DY71" s="770"/>
      <c r="DZ71" s="778"/>
      <c r="EA71" s="383"/>
    </row>
    <row r="72" s="380" customFormat="1" ht="26.25" customHeight="1" spans="1:131">
      <c r="A72" s="397">
        <v>5</v>
      </c>
      <c r="B72" s="545" t="s">
        <v>316</v>
      </c>
      <c r="C72" s="545"/>
      <c r="D72" s="545"/>
      <c r="E72" s="545"/>
      <c r="F72" s="545"/>
      <c r="G72" s="545"/>
      <c r="H72" s="545"/>
      <c r="I72" s="545"/>
      <c r="J72" s="545"/>
      <c r="K72" s="545"/>
      <c r="L72" s="545"/>
      <c r="M72" s="545"/>
      <c r="N72" s="545"/>
      <c r="O72" s="545"/>
      <c r="P72" s="545"/>
      <c r="Q72" s="590">
        <v>761</v>
      </c>
      <c r="R72" s="590"/>
      <c r="S72" s="590"/>
      <c r="T72" s="590"/>
      <c r="U72" s="590"/>
      <c r="V72" s="591">
        <v>733</v>
      </c>
      <c r="W72" s="591"/>
      <c r="X72" s="591"/>
      <c r="Y72" s="591"/>
      <c r="Z72" s="591"/>
      <c r="AA72" s="591">
        <f t="shared" si="1"/>
        <v>28</v>
      </c>
      <c r="AB72" s="591"/>
      <c r="AC72" s="591"/>
      <c r="AD72" s="591"/>
      <c r="AE72" s="591"/>
      <c r="AF72" s="591">
        <v>28</v>
      </c>
      <c r="AG72" s="591"/>
      <c r="AH72" s="591"/>
      <c r="AI72" s="591"/>
      <c r="AJ72" s="591"/>
      <c r="AK72" s="591">
        <v>24</v>
      </c>
      <c r="AL72" s="591"/>
      <c r="AM72" s="591"/>
      <c r="AN72" s="591"/>
      <c r="AO72" s="591"/>
      <c r="AP72" s="591">
        <v>505</v>
      </c>
      <c r="AQ72" s="591"/>
      <c r="AR72" s="591"/>
      <c r="AS72" s="591"/>
      <c r="AT72" s="591"/>
      <c r="AU72" s="589" t="s">
        <v>46</v>
      </c>
      <c r="AV72" s="588"/>
      <c r="AW72" s="588"/>
      <c r="AX72" s="588"/>
      <c r="AY72" s="469"/>
      <c r="AZ72" s="674" t="s">
        <v>313</v>
      </c>
      <c r="BA72" s="674"/>
      <c r="BB72" s="674"/>
      <c r="BC72" s="674"/>
      <c r="BD72" s="674"/>
      <c r="BE72" s="405"/>
      <c r="BF72" s="405"/>
      <c r="BG72" s="405"/>
      <c r="BH72" s="405"/>
      <c r="BI72" s="405"/>
      <c r="BJ72" s="405"/>
      <c r="BK72" s="405"/>
      <c r="BL72" s="405"/>
      <c r="BM72" s="405"/>
      <c r="BN72" s="405"/>
      <c r="BO72" s="405"/>
      <c r="BP72" s="405"/>
      <c r="BQ72" s="509">
        <v>66</v>
      </c>
      <c r="BR72" s="695"/>
      <c r="BS72" s="696"/>
      <c r="BT72" s="697"/>
      <c r="BU72" s="697"/>
      <c r="BV72" s="697"/>
      <c r="BW72" s="697"/>
      <c r="BX72" s="697"/>
      <c r="BY72" s="697"/>
      <c r="BZ72" s="697"/>
      <c r="CA72" s="697"/>
      <c r="CB72" s="697"/>
      <c r="CC72" s="697"/>
      <c r="CD72" s="697"/>
      <c r="CE72" s="697"/>
      <c r="CF72" s="697"/>
      <c r="CG72" s="715"/>
      <c r="CH72" s="716"/>
      <c r="CI72" s="717"/>
      <c r="CJ72" s="717"/>
      <c r="CK72" s="717"/>
      <c r="CL72" s="734"/>
      <c r="CM72" s="716"/>
      <c r="CN72" s="717"/>
      <c r="CO72" s="717"/>
      <c r="CP72" s="717"/>
      <c r="CQ72" s="734"/>
      <c r="CR72" s="716"/>
      <c r="CS72" s="717"/>
      <c r="CT72" s="717"/>
      <c r="CU72" s="717"/>
      <c r="CV72" s="734"/>
      <c r="CW72" s="716"/>
      <c r="CX72" s="717"/>
      <c r="CY72" s="717"/>
      <c r="CZ72" s="717"/>
      <c r="DA72" s="734"/>
      <c r="DB72" s="716"/>
      <c r="DC72" s="717"/>
      <c r="DD72" s="717"/>
      <c r="DE72" s="717"/>
      <c r="DF72" s="734"/>
      <c r="DG72" s="716"/>
      <c r="DH72" s="717"/>
      <c r="DI72" s="717"/>
      <c r="DJ72" s="717"/>
      <c r="DK72" s="734"/>
      <c r="DL72" s="716"/>
      <c r="DM72" s="717"/>
      <c r="DN72" s="717"/>
      <c r="DO72" s="717"/>
      <c r="DP72" s="734"/>
      <c r="DQ72" s="716"/>
      <c r="DR72" s="717"/>
      <c r="DS72" s="717"/>
      <c r="DT72" s="717"/>
      <c r="DU72" s="734"/>
      <c r="DV72" s="769"/>
      <c r="DW72" s="770"/>
      <c r="DX72" s="770"/>
      <c r="DY72" s="770"/>
      <c r="DZ72" s="778"/>
      <c r="EA72" s="383"/>
    </row>
    <row r="73" s="380" customFormat="1" ht="26.25" customHeight="1" spans="1:131">
      <c r="A73" s="397">
        <v>6</v>
      </c>
      <c r="B73" s="545" t="s">
        <v>317</v>
      </c>
      <c r="C73" s="545"/>
      <c r="D73" s="545"/>
      <c r="E73" s="545"/>
      <c r="F73" s="545"/>
      <c r="G73" s="545"/>
      <c r="H73" s="545"/>
      <c r="I73" s="545"/>
      <c r="J73" s="545"/>
      <c r="K73" s="545"/>
      <c r="L73" s="545"/>
      <c r="M73" s="545"/>
      <c r="N73" s="545"/>
      <c r="O73" s="545"/>
      <c r="P73" s="545"/>
      <c r="Q73" s="590">
        <v>238</v>
      </c>
      <c r="R73" s="590"/>
      <c r="S73" s="590"/>
      <c r="T73" s="590"/>
      <c r="U73" s="590"/>
      <c r="V73" s="591">
        <v>233</v>
      </c>
      <c r="W73" s="591"/>
      <c r="X73" s="591"/>
      <c r="Y73" s="591"/>
      <c r="Z73" s="591"/>
      <c r="AA73" s="591">
        <f t="shared" si="1"/>
        <v>5</v>
      </c>
      <c r="AB73" s="591"/>
      <c r="AC73" s="591"/>
      <c r="AD73" s="591"/>
      <c r="AE73" s="591"/>
      <c r="AF73" s="591">
        <v>5</v>
      </c>
      <c r="AG73" s="591"/>
      <c r="AH73" s="591"/>
      <c r="AI73" s="591"/>
      <c r="AJ73" s="591"/>
      <c r="AK73" s="591">
        <v>14</v>
      </c>
      <c r="AL73" s="591"/>
      <c r="AM73" s="591"/>
      <c r="AN73" s="591"/>
      <c r="AO73" s="591"/>
      <c r="AP73" s="591">
        <v>181</v>
      </c>
      <c r="AQ73" s="591"/>
      <c r="AR73" s="591"/>
      <c r="AS73" s="591"/>
      <c r="AT73" s="591"/>
      <c r="AU73" s="589" t="s">
        <v>46</v>
      </c>
      <c r="AV73" s="588"/>
      <c r="AW73" s="588"/>
      <c r="AX73" s="588"/>
      <c r="AY73" s="469"/>
      <c r="AZ73" s="674" t="s">
        <v>313</v>
      </c>
      <c r="BA73" s="674"/>
      <c r="BB73" s="674"/>
      <c r="BC73" s="674"/>
      <c r="BD73" s="674"/>
      <c r="BE73" s="405"/>
      <c r="BF73" s="405"/>
      <c r="BG73" s="405"/>
      <c r="BH73" s="405"/>
      <c r="BI73" s="405"/>
      <c r="BJ73" s="405"/>
      <c r="BK73" s="405"/>
      <c r="BL73" s="405"/>
      <c r="BM73" s="405"/>
      <c r="BN73" s="405"/>
      <c r="BO73" s="405"/>
      <c r="BP73" s="405"/>
      <c r="BQ73" s="509">
        <v>67</v>
      </c>
      <c r="BR73" s="695"/>
      <c r="BS73" s="696"/>
      <c r="BT73" s="697"/>
      <c r="BU73" s="697"/>
      <c r="BV73" s="697"/>
      <c r="BW73" s="697"/>
      <c r="BX73" s="697"/>
      <c r="BY73" s="697"/>
      <c r="BZ73" s="697"/>
      <c r="CA73" s="697"/>
      <c r="CB73" s="697"/>
      <c r="CC73" s="697"/>
      <c r="CD73" s="697"/>
      <c r="CE73" s="697"/>
      <c r="CF73" s="697"/>
      <c r="CG73" s="715"/>
      <c r="CH73" s="716"/>
      <c r="CI73" s="717"/>
      <c r="CJ73" s="717"/>
      <c r="CK73" s="717"/>
      <c r="CL73" s="734"/>
      <c r="CM73" s="716"/>
      <c r="CN73" s="717"/>
      <c r="CO73" s="717"/>
      <c r="CP73" s="717"/>
      <c r="CQ73" s="734"/>
      <c r="CR73" s="716"/>
      <c r="CS73" s="717"/>
      <c r="CT73" s="717"/>
      <c r="CU73" s="717"/>
      <c r="CV73" s="734"/>
      <c r="CW73" s="716"/>
      <c r="CX73" s="717"/>
      <c r="CY73" s="717"/>
      <c r="CZ73" s="717"/>
      <c r="DA73" s="734"/>
      <c r="DB73" s="716"/>
      <c r="DC73" s="717"/>
      <c r="DD73" s="717"/>
      <c r="DE73" s="717"/>
      <c r="DF73" s="734"/>
      <c r="DG73" s="716"/>
      <c r="DH73" s="717"/>
      <c r="DI73" s="717"/>
      <c r="DJ73" s="717"/>
      <c r="DK73" s="734"/>
      <c r="DL73" s="716"/>
      <c r="DM73" s="717"/>
      <c r="DN73" s="717"/>
      <c r="DO73" s="717"/>
      <c r="DP73" s="734"/>
      <c r="DQ73" s="716"/>
      <c r="DR73" s="717"/>
      <c r="DS73" s="717"/>
      <c r="DT73" s="717"/>
      <c r="DU73" s="734"/>
      <c r="DV73" s="769"/>
      <c r="DW73" s="770"/>
      <c r="DX73" s="770"/>
      <c r="DY73" s="770"/>
      <c r="DZ73" s="778"/>
      <c r="EA73" s="383"/>
    </row>
    <row r="74" s="380" customFormat="1" ht="26.25" customHeight="1" spans="1:131">
      <c r="A74" s="397">
        <v>7</v>
      </c>
      <c r="B74" s="543" t="s">
        <v>318</v>
      </c>
      <c r="C74" s="544"/>
      <c r="D74" s="544"/>
      <c r="E74" s="544"/>
      <c r="F74" s="544"/>
      <c r="G74" s="544"/>
      <c r="H74" s="544"/>
      <c r="I74" s="544"/>
      <c r="J74" s="544"/>
      <c r="K74" s="544"/>
      <c r="L74" s="544"/>
      <c r="M74" s="544"/>
      <c r="N74" s="544"/>
      <c r="O74" s="544"/>
      <c r="P74" s="584"/>
      <c r="Q74" s="587">
        <v>7297</v>
      </c>
      <c r="R74" s="588"/>
      <c r="S74" s="588"/>
      <c r="T74" s="588"/>
      <c r="U74" s="469"/>
      <c r="V74" s="589">
        <v>6922</v>
      </c>
      <c r="W74" s="588"/>
      <c r="X74" s="588"/>
      <c r="Y74" s="588"/>
      <c r="Z74" s="469"/>
      <c r="AA74" s="589">
        <v>375</v>
      </c>
      <c r="AB74" s="588"/>
      <c r="AC74" s="588"/>
      <c r="AD74" s="588"/>
      <c r="AE74" s="469"/>
      <c r="AF74" s="589">
        <v>375</v>
      </c>
      <c r="AG74" s="588"/>
      <c r="AH74" s="588"/>
      <c r="AI74" s="588"/>
      <c r="AJ74" s="469"/>
      <c r="AK74" s="589">
        <v>0</v>
      </c>
      <c r="AL74" s="588"/>
      <c r="AM74" s="588"/>
      <c r="AN74" s="588"/>
      <c r="AO74" s="469"/>
      <c r="AP74" s="589" t="s">
        <v>46</v>
      </c>
      <c r="AQ74" s="588"/>
      <c r="AR74" s="588"/>
      <c r="AS74" s="588"/>
      <c r="AT74" s="469"/>
      <c r="AU74" s="589" t="s">
        <v>46</v>
      </c>
      <c r="AV74" s="588"/>
      <c r="AW74" s="588"/>
      <c r="AX74" s="588"/>
      <c r="AY74" s="469"/>
      <c r="AZ74" s="676"/>
      <c r="BA74" s="676"/>
      <c r="BB74" s="676"/>
      <c r="BC74" s="676"/>
      <c r="BD74" s="677"/>
      <c r="BE74" s="405"/>
      <c r="BF74" s="405"/>
      <c r="BG74" s="405"/>
      <c r="BH74" s="405"/>
      <c r="BI74" s="405"/>
      <c r="BJ74" s="405"/>
      <c r="BK74" s="405"/>
      <c r="BL74" s="405"/>
      <c r="BM74" s="405"/>
      <c r="BN74" s="405"/>
      <c r="BO74" s="405"/>
      <c r="BP74" s="405"/>
      <c r="BQ74" s="509">
        <v>68</v>
      </c>
      <c r="BR74" s="695"/>
      <c r="BS74" s="696"/>
      <c r="BT74" s="697"/>
      <c r="BU74" s="697"/>
      <c r="BV74" s="697"/>
      <c r="BW74" s="697"/>
      <c r="BX74" s="697"/>
      <c r="BY74" s="697"/>
      <c r="BZ74" s="697"/>
      <c r="CA74" s="697"/>
      <c r="CB74" s="697"/>
      <c r="CC74" s="697"/>
      <c r="CD74" s="697"/>
      <c r="CE74" s="697"/>
      <c r="CF74" s="697"/>
      <c r="CG74" s="715"/>
      <c r="CH74" s="716"/>
      <c r="CI74" s="717"/>
      <c r="CJ74" s="717"/>
      <c r="CK74" s="717"/>
      <c r="CL74" s="734"/>
      <c r="CM74" s="716"/>
      <c r="CN74" s="717"/>
      <c r="CO74" s="717"/>
      <c r="CP74" s="717"/>
      <c r="CQ74" s="734"/>
      <c r="CR74" s="716"/>
      <c r="CS74" s="717"/>
      <c r="CT74" s="717"/>
      <c r="CU74" s="717"/>
      <c r="CV74" s="734"/>
      <c r="CW74" s="716"/>
      <c r="CX74" s="717"/>
      <c r="CY74" s="717"/>
      <c r="CZ74" s="717"/>
      <c r="DA74" s="734"/>
      <c r="DB74" s="716"/>
      <c r="DC74" s="717"/>
      <c r="DD74" s="717"/>
      <c r="DE74" s="717"/>
      <c r="DF74" s="734"/>
      <c r="DG74" s="716"/>
      <c r="DH74" s="717"/>
      <c r="DI74" s="717"/>
      <c r="DJ74" s="717"/>
      <c r="DK74" s="734"/>
      <c r="DL74" s="716"/>
      <c r="DM74" s="717"/>
      <c r="DN74" s="717"/>
      <c r="DO74" s="717"/>
      <c r="DP74" s="734"/>
      <c r="DQ74" s="716"/>
      <c r="DR74" s="717"/>
      <c r="DS74" s="717"/>
      <c r="DT74" s="717"/>
      <c r="DU74" s="734"/>
      <c r="DV74" s="769"/>
      <c r="DW74" s="770"/>
      <c r="DX74" s="770"/>
      <c r="DY74" s="770"/>
      <c r="DZ74" s="778"/>
      <c r="EA74" s="383"/>
    </row>
    <row r="75" s="380" customFormat="1" ht="26.25" customHeight="1" spans="1:131">
      <c r="A75" s="397">
        <v>8</v>
      </c>
      <c r="B75" s="543" t="s">
        <v>319</v>
      </c>
      <c r="C75" s="544"/>
      <c r="D75" s="544"/>
      <c r="E75" s="544"/>
      <c r="F75" s="544"/>
      <c r="G75" s="544"/>
      <c r="H75" s="544"/>
      <c r="I75" s="544"/>
      <c r="J75" s="544"/>
      <c r="K75" s="544"/>
      <c r="L75" s="544"/>
      <c r="M75" s="544"/>
      <c r="N75" s="544"/>
      <c r="O75" s="544"/>
      <c r="P75" s="584"/>
      <c r="Q75" s="587">
        <v>11</v>
      </c>
      <c r="R75" s="588"/>
      <c r="S75" s="588"/>
      <c r="T75" s="588"/>
      <c r="U75" s="469"/>
      <c r="V75" s="589">
        <v>7</v>
      </c>
      <c r="W75" s="588"/>
      <c r="X75" s="588"/>
      <c r="Y75" s="588"/>
      <c r="Z75" s="469"/>
      <c r="AA75" s="589">
        <v>4</v>
      </c>
      <c r="AB75" s="588"/>
      <c r="AC75" s="588"/>
      <c r="AD75" s="588"/>
      <c r="AE75" s="469"/>
      <c r="AF75" s="589">
        <v>4</v>
      </c>
      <c r="AG75" s="588"/>
      <c r="AH75" s="588"/>
      <c r="AI75" s="588"/>
      <c r="AJ75" s="469"/>
      <c r="AK75" s="589">
        <v>0</v>
      </c>
      <c r="AL75" s="588"/>
      <c r="AM75" s="588"/>
      <c r="AN75" s="588"/>
      <c r="AO75" s="469"/>
      <c r="AP75" s="589" t="s">
        <v>46</v>
      </c>
      <c r="AQ75" s="588"/>
      <c r="AR75" s="588"/>
      <c r="AS75" s="588"/>
      <c r="AT75" s="469"/>
      <c r="AU75" s="589" t="s">
        <v>46</v>
      </c>
      <c r="AV75" s="588"/>
      <c r="AW75" s="588"/>
      <c r="AX75" s="588"/>
      <c r="AY75" s="469"/>
      <c r="AZ75" s="676"/>
      <c r="BA75" s="676"/>
      <c r="BB75" s="676"/>
      <c r="BC75" s="676"/>
      <c r="BD75" s="677"/>
      <c r="BE75" s="405"/>
      <c r="BF75" s="405"/>
      <c r="BG75" s="405"/>
      <c r="BH75" s="405"/>
      <c r="BI75" s="405"/>
      <c r="BJ75" s="405"/>
      <c r="BK75" s="405"/>
      <c r="BL75" s="405"/>
      <c r="BM75" s="405"/>
      <c r="BN75" s="405"/>
      <c r="BO75" s="405"/>
      <c r="BP75" s="405"/>
      <c r="BQ75" s="509">
        <v>69</v>
      </c>
      <c r="BR75" s="695"/>
      <c r="BS75" s="696"/>
      <c r="BT75" s="697"/>
      <c r="BU75" s="697"/>
      <c r="BV75" s="697"/>
      <c r="BW75" s="697"/>
      <c r="BX75" s="697"/>
      <c r="BY75" s="697"/>
      <c r="BZ75" s="697"/>
      <c r="CA75" s="697"/>
      <c r="CB75" s="697"/>
      <c r="CC75" s="697"/>
      <c r="CD75" s="697"/>
      <c r="CE75" s="697"/>
      <c r="CF75" s="697"/>
      <c r="CG75" s="715"/>
      <c r="CH75" s="716"/>
      <c r="CI75" s="717"/>
      <c r="CJ75" s="717"/>
      <c r="CK75" s="717"/>
      <c r="CL75" s="734"/>
      <c r="CM75" s="716"/>
      <c r="CN75" s="717"/>
      <c r="CO75" s="717"/>
      <c r="CP75" s="717"/>
      <c r="CQ75" s="734"/>
      <c r="CR75" s="716"/>
      <c r="CS75" s="717"/>
      <c r="CT75" s="717"/>
      <c r="CU75" s="717"/>
      <c r="CV75" s="734"/>
      <c r="CW75" s="716"/>
      <c r="CX75" s="717"/>
      <c r="CY75" s="717"/>
      <c r="CZ75" s="717"/>
      <c r="DA75" s="734"/>
      <c r="DB75" s="716"/>
      <c r="DC75" s="717"/>
      <c r="DD75" s="717"/>
      <c r="DE75" s="717"/>
      <c r="DF75" s="734"/>
      <c r="DG75" s="716"/>
      <c r="DH75" s="717"/>
      <c r="DI75" s="717"/>
      <c r="DJ75" s="717"/>
      <c r="DK75" s="734"/>
      <c r="DL75" s="716"/>
      <c r="DM75" s="717"/>
      <c r="DN75" s="717"/>
      <c r="DO75" s="717"/>
      <c r="DP75" s="734"/>
      <c r="DQ75" s="716"/>
      <c r="DR75" s="717"/>
      <c r="DS75" s="717"/>
      <c r="DT75" s="717"/>
      <c r="DU75" s="734"/>
      <c r="DV75" s="769"/>
      <c r="DW75" s="770"/>
      <c r="DX75" s="770"/>
      <c r="DY75" s="770"/>
      <c r="DZ75" s="778"/>
      <c r="EA75" s="383"/>
    </row>
    <row r="76" s="380" customFormat="1" ht="26.25" customHeight="1" spans="1:131">
      <c r="A76" s="397">
        <v>9</v>
      </c>
      <c r="B76" s="543" t="s">
        <v>320</v>
      </c>
      <c r="C76" s="544"/>
      <c r="D76" s="544"/>
      <c r="E76" s="544"/>
      <c r="F76" s="544"/>
      <c r="G76" s="544"/>
      <c r="H76" s="544"/>
      <c r="I76" s="544"/>
      <c r="J76" s="544"/>
      <c r="K76" s="544"/>
      <c r="L76" s="544"/>
      <c r="M76" s="544"/>
      <c r="N76" s="544"/>
      <c r="O76" s="544"/>
      <c r="P76" s="584"/>
      <c r="Q76" s="592">
        <v>211</v>
      </c>
      <c r="R76" s="470"/>
      <c r="S76" s="470"/>
      <c r="T76" s="470"/>
      <c r="U76" s="470"/>
      <c r="V76" s="470">
        <v>173</v>
      </c>
      <c r="W76" s="470"/>
      <c r="X76" s="470"/>
      <c r="Y76" s="470"/>
      <c r="Z76" s="470"/>
      <c r="AA76" s="470">
        <v>38</v>
      </c>
      <c r="AB76" s="470"/>
      <c r="AC76" s="470"/>
      <c r="AD76" s="470"/>
      <c r="AE76" s="470"/>
      <c r="AF76" s="470">
        <v>38</v>
      </c>
      <c r="AG76" s="470"/>
      <c r="AH76" s="470"/>
      <c r="AI76" s="470"/>
      <c r="AJ76" s="470"/>
      <c r="AK76" s="470">
        <v>16</v>
      </c>
      <c r="AL76" s="470"/>
      <c r="AM76" s="470"/>
      <c r="AN76" s="470"/>
      <c r="AO76" s="470"/>
      <c r="AP76" s="589" t="s">
        <v>46</v>
      </c>
      <c r="AQ76" s="588"/>
      <c r="AR76" s="588"/>
      <c r="AS76" s="588"/>
      <c r="AT76" s="469"/>
      <c r="AU76" s="589" t="s">
        <v>46</v>
      </c>
      <c r="AV76" s="588"/>
      <c r="AW76" s="588"/>
      <c r="AX76" s="588"/>
      <c r="AY76" s="469"/>
      <c r="AZ76" s="676"/>
      <c r="BA76" s="676"/>
      <c r="BB76" s="676"/>
      <c r="BC76" s="676"/>
      <c r="BD76" s="677"/>
      <c r="BE76" s="405"/>
      <c r="BF76" s="405"/>
      <c r="BG76" s="405"/>
      <c r="BH76" s="405"/>
      <c r="BI76" s="405"/>
      <c r="BJ76" s="405"/>
      <c r="BK76" s="405"/>
      <c r="BL76" s="405"/>
      <c r="BM76" s="405"/>
      <c r="BN76" s="405"/>
      <c r="BO76" s="405"/>
      <c r="BP76" s="405"/>
      <c r="BQ76" s="509">
        <v>70</v>
      </c>
      <c r="BR76" s="695"/>
      <c r="BS76" s="696"/>
      <c r="BT76" s="697"/>
      <c r="BU76" s="697"/>
      <c r="BV76" s="697"/>
      <c r="BW76" s="697"/>
      <c r="BX76" s="697"/>
      <c r="BY76" s="697"/>
      <c r="BZ76" s="697"/>
      <c r="CA76" s="697"/>
      <c r="CB76" s="697"/>
      <c r="CC76" s="697"/>
      <c r="CD76" s="697"/>
      <c r="CE76" s="697"/>
      <c r="CF76" s="697"/>
      <c r="CG76" s="715"/>
      <c r="CH76" s="716"/>
      <c r="CI76" s="717"/>
      <c r="CJ76" s="717"/>
      <c r="CK76" s="717"/>
      <c r="CL76" s="734"/>
      <c r="CM76" s="716"/>
      <c r="CN76" s="717"/>
      <c r="CO76" s="717"/>
      <c r="CP76" s="717"/>
      <c r="CQ76" s="734"/>
      <c r="CR76" s="716"/>
      <c r="CS76" s="717"/>
      <c r="CT76" s="717"/>
      <c r="CU76" s="717"/>
      <c r="CV76" s="734"/>
      <c r="CW76" s="716"/>
      <c r="CX76" s="717"/>
      <c r="CY76" s="717"/>
      <c r="CZ76" s="717"/>
      <c r="DA76" s="734"/>
      <c r="DB76" s="716"/>
      <c r="DC76" s="717"/>
      <c r="DD76" s="717"/>
      <c r="DE76" s="717"/>
      <c r="DF76" s="734"/>
      <c r="DG76" s="716"/>
      <c r="DH76" s="717"/>
      <c r="DI76" s="717"/>
      <c r="DJ76" s="717"/>
      <c r="DK76" s="734"/>
      <c r="DL76" s="716"/>
      <c r="DM76" s="717"/>
      <c r="DN76" s="717"/>
      <c r="DO76" s="717"/>
      <c r="DP76" s="734"/>
      <c r="DQ76" s="716"/>
      <c r="DR76" s="717"/>
      <c r="DS76" s="717"/>
      <c r="DT76" s="717"/>
      <c r="DU76" s="734"/>
      <c r="DV76" s="769"/>
      <c r="DW76" s="770"/>
      <c r="DX76" s="770"/>
      <c r="DY76" s="770"/>
      <c r="DZ76" s="778"/>
      <c r="EA76" s="383"/>
    </row>
    <row r="77" s="380" customFormat="1" ht="26.25" customHeight="1" spans="1:131">
      <c r="A77" s="397">
        <v>10</v>
      </c>
      <c r="B77" s="543" t="s">
        <v>321</v>
      </c>
      <c r="C77" s="544"/>
      <c r="D77" s="544"/>
      <c r="E77" s="544"/>
      <c r="F77" s="544"/>
      <c r="G77" s="544"/>
      <c r="H77" s="544"/>
      <c r="I77" s="544"/>
      <c r="J77" s="544"/>
      <c r="K77" s="544"/>
      <c r="L77" s="544"/>
      <c r="M77" s="544"/>
      <c r="N77" s="544"/>
      <c r="O77" s="544"/>
      <c r="P77" s="584"/>
      <c r="Q77" s="592">
        <v>25</v>
      </c>
      <c r="R77" s="470"/>
      <c r="S77" s="470"/>
      <c r="T77" s="470"/>
      <c r="U77" s="470"/>
      <c r="V77" s="470">
        <v>16</v>
      </c>
      <c r="W77" s="470"/>
      <c r="X77" s="470"/>
      <c r="Y77" s="470"/>
      <c r="Z77" s="470"/>
      <c r="AA77" s="470">
        <v>9</v>
      </c>
      <c r="AB77" s="470"/>
      <c r="AC77" s="470"/>
      <c r="AD77" s="470"/>
      <c r="AE77" s="470"/>
      <c r="AF77" s="470">
        <v>9</v>
      </c>
      <c r="AG77" s="470"/>
      <c r="AH77" s="470"/>
      <c r="AI77" s="470"/>
      <c r="AJ77" s="470"/>
      <c r="AK77" s="470">
        <v>0</v>
      </c>
      <c r="AL77" s="470"/>
      <c r="AM77" s="470"/>
      <c r="AN77" s="470"/>
      <c r="AO77" s="470"/>
      <c r="AP77" s="589" t="s">
        <v>46</v>
      </c>
      <c r="AQ77" s="588"/>
      <c r="AR77" s="588"/>
      <c r="AS77" s="588"/>
      <c r="AT77" s="469"/>
      <c r="AU77" s="589" t="s">
        <v>46</v>
      </c>
      <c r="AV77" s="588"/>
      <c r="AW77" s="588"/>
      <c r="AX77" s="588"/>
      <c r="AY77" s="469"/>
      <c r="AZ77" s="676"/>
      <c r="BA77" s="676"/>
      <c r="BB77" s="676"/>
      <c r="BC77" s="676"/>
      <c r="BD77" s="677"/>
      <c r="BE77" s="405"/>
      <c r="BF77" s="405"/>
      <c r="BG77" s="405"/>
      <c r="BH77" s="405"/>
      <c r="BI77" s="405"/>
      <c r="BJ77" s="405"/>
      <c r="BK77" s="405"/>
      <c r="BL77" s="405"/>
      <c r="BM77" s="405"/>
      <c r="BN77" s="405"/>
      <c r="BO77" s="405"/>
      <c r="BP77" s="405"/>
      <c r="BQ77" s="509">
        <v>71</v>
      </c>
      <c r="BR77" s="695"/>
      <c r="BS77" s="696"/>
      <c r="BT77" s="697"/>
      <c r="BU77" s="697"/>
      <c r="BV77" s="697"/>
      <c r="BW77" s="697"/>
      <c r="BX77" s="697"/>
      <c r="BY77" s="697"/>
      <c r="BZ77" s="697"/>
      <c r="CA77" s="697"/>
      <c r="CB77" s="697"/>
      <c r="CC77" s="697"/>
      <c r="CD77" s="697"/>
      <c r="CE77" s="697"/>
      <c r="CF77" s="697"/>
      <c r="CG77" s="715"/>
      <c r="CH77" s="716"/>
      <c r="CI77" s="717"/>
      <c r="CJ77" s="717"/>
      <c r="CK77" s="717"/>
      <c r="CL77" s="734"/>
      <c r="CM77" s="716"/>
      <c r="CN77" s="717"/>
      <c r="CO77" s="717"/>
      <c r="CP77" s="717"/>
      <c r="CQ77" s="734"/>
      <c r="CR77" s="716"/>
      <c r="CS77" s="717"/>
      <c r="CT77" s="717"/>
      <c r="CU77" s="717"/>
      <c r="CV77" s="734"/>
      <c r="CW77" s="716"/>
      <c r="CX77" s="717"/>
      <c r="CY77" s="717"/>
      <c r="CZ77" s="717"/>
      <c r="DA77" s="734"/>
      <c r="DB77" s="716"/>
      <c r="DC77" s="717"/>
      <c r="DD77" s="717"/>
      <c r="DE77" s="717"/>
      <c r="DF77" s="734"/>
      <c r="DG77" s="716"/>
      <c r="DH77" s="717"/>
      <c r="DI77" s="717"/>
      <c r="DJ77" s="717"/>
      <c r="DK77" s="734"/>
      <c r="DL77" s="716"/>
      <c r="DM77" s="717"/>
      <c r="DN77" s="717"/>
      <c r="DO77" s="717"/>
      <c r="DP77" s="734"/>
      <c r="DQ77" s="716"/>
      <c r="DR77" s="717"/>
      <c r="DS77" s="717"/>
      <c r="DT77" s="717"/>
      <c r="DU77" s="734"/>
      <c r="DV77" s="769"/>
      <c r="DW77" s="770"/>
      <c r="DX77" s="770"/>
      <c r="DY77" s="770"/>
      <c r="DZ77" s="778"/>
      <c r="EA77" s="383"/>
    </row>
    <row r="78" s="380" customFormat="1" ht="26.25" customHeight="1" spans="1:131">
      <c r="A78" s="397">
        <v>11</v>
      </c>
      <c r="B78" s="543" t="s">
        <v>322</v>
      </c>
      <c r="C78" s="544"/>
      <c r="D78" s="544"/>
      <c r="E78" s="544"/>
      <c r="F78" s="544"/>
      <c r="G78" s="544"/>
      <c r="H78" s="544"/>
      <c r="I78" s="544"/>
      <c r="J78" s="544"/>
      <c r="K78" s="544"/>
      <c r="L78" s="544"/>
      <c r="M78" s="544"/>
      <c r="N78" s="544"/>
      <c r="O78" s="544"/>
      <c r="P78" s="584"/>
      <c r="Q78" s="592">
        <v>311</v>
      </c>
      <c r="R78" s="470"/>
      <c r="S78" s="470"/>
      <c r="T78" s="470"/>
      <c r="U78" s="470"/>
      <c r="V78" s="470">
        <v>270</v>
      </c>
      <c r="W78" s="470"/>
      <c r="X78" s="470"/>
      <c r="Y78" s="470"/>
      <c r="Z78" s="470"/>
      <c r="AA78" s="470">
        <v>41</v>
      </c>
      <c r="AB78" s="470"/>
      <c r="AC78" s="470"/>
      <c r="AD78" s="470"/>
      <c r="AE78" s="470"/>
      <c r="AF78" s="470">
        <v>41</v>
      </c>
      <c r="AG78" s="470"/>
      <c r="AH78" s="470"/>
      <c r="AI78" s="470"/>
      <c r="AJ78" s="470"/>
      <c r="AK78" s="470">
        <v>0</v>
      </c>
      <c r="AL78" s="470"/>
      <c r="AM78" s="470"/>
      <c r="AN78" s="470"/>
      <c r="AO78" s="470"/>
      <c r="AP78" s="589" t="s">
        <v>46</v>
      </c>
      <c r="AQ78" s="588"/>
      <c r="AR78" s="588"/>
      <c r="AS78" s="588"/>
      <c r="AT78" s="469"/>
      <c r="AU78" s="589" t="s">
        <v>46</v>
      </c>
      <c r="AV78" s="588"/>
      <c r="AW78" s="588"/>
      <c r="AX78" s="588"/>
      <c r="AY78" s="469"/>
      <c r="AZ78" s="676"/>
      <c r="BA78" s="676"/>
      <c r="BB78" s="676"/>
      <c r="BC78" s="676"/>
      <c r="BD78" s="677"/>
      <c r="BE78" s="405"/>
      <c r="BF78" s="405"/>
      <c r="BG78" s="405"/>
      <c r="BH78" s="405"/>
      <c r="BI78" s="405"/>
      <c r="BJ78" s="689"/>
      <c r="BK78" s="689"/>
      <c r="BL78" s="689"/>
      <c r="BM78" s="689"/>
      <c r="BN78" s="689"/>
      <c r="BO78" s="405"/>
      <c r="BP78" s="405"/>
      <c r="BQ78" s="509">
        <v>72</v>
      </c>
      <c r="BR78" s="695"/>
      <c r="BS78" s="696"/>
      <c r="BT78" s="697"/>
      <c r="BU78" s="697"/>
      <c r="BV78" s="697"/>
      <c r="BW78" s="697"/>
      <c r="BX78" s="697"/>
      <c r="BY78" s="697"/>
      <c r="BZ78" s="697"/>
      <c r="CA78" s="697"/>
      <c r="CB78" s="697"/>
      <c r="CC78" s="697"/>
      <c r="CD78" s="697"/>
      <c r="CE78" s="697"/>
      <c r="CF78" s="697"/>
      <c r="CG78" s="715"/>
      <c r="CH78" s="716"/>
      <c r="CI78" s="717"/>
      <c r="CJ78" s="717"/>
      <c r="CK78" s="717"/>
      <c r="CL78" s="734"/>
      <c r="CM78" s="716"/>
      <c r="CN78" s="717"/>
      <c r="CO78" s="717"/>
      <c r="CP78" s="717"/>
      <c r="CQ78" s="734"/>
      <c r="CR78" s="716"/>
      <c r="CS78" s="717"/>
      <c r="CT78" s="717"/>
      <c r="CU78" s="717"/>
      <c r="CV78" s="734"/>
      <c r="CW78" s="716"/>
      <c r="CX78" s="717"/>
      <c r="CY78" s="717"/>
      <c r="CZ78" s="717"/>
      <c r="DA78" s="734"/>
      <c r="DB78" s="716"/>
      <c r="DC78" s="717"/>
      <c r="DD78" s="717"/>
      <c r="DE78" s="717"/>
      <c r="DF78" s="734"/>
      <c r="DG78" s="716"/>
      <c r="DH78" s="717"/>
      <c r="DI78" s="717"/>
      <c r="DJ78" s="717"/>
      <c r="DK78" s="734"/>
      <c r="DL78" s="716"/>
      <c r="DM78" s="717"/>
      <c r="DN78" s="717"/>
      <c r="DO78" s="717"/>
      <c r="DP78" s="734"/>
      <c r="DQ78" s="716"/>
      <c r="DR78" s="717"/>
      <c r="DS78" s="717"/>
      <c r="DT78" s="717"/>
      <c r="DU78" s="734"/>
      <c r="DV78" s="769"/>
      <c r="DW78" s="770"/>
      <c r="DX78" s="770"/>
      <c r="DY78" s="770"/>
      <c r="DZ78" s="778"/>
      <c r="EA78" s="383"/>
    </row>
    <row r="79" s="380" customFormat="1" ht="26.25" customHeight="1" spans="1:131">
      <c r="A79" s="397">
        <v>12</v>
      </c>
      <c r="B79" s="543" t="s">
        <v>323</v>
      </c>
      <c r="C79" s="544"/>
      <c r="D79" s="544"/>
      <c r="E79" s="544"/>
      <c r="F79" s="544"/>
      <c r="G79" s="544"/>
      <c r="H79" s="544"/>
      <c r="I79" s="544"/>
      <c r="J79" s="544"/>
      <c r="K79" s="544"/>
      <c r="L79" s="544"/>
      <c r="M79" s="544"/>
      <c r="N79" s="544"/>
      <c r="O79" s="544"/>
      <c r="P79" s="584"/>
      <c r="Q79" s="592">
        <v>147774</v>
      </c>
      <c r="R79" s="470"/>
      <c r="S79" s="470"/>
      <c r="T79" s="470"/>
      <c r="U79" s="470"/>
      <c r="V79" s="470">
        <v>139656</v>
      </c>
      <c r="W79" s="470"/>
      <c r="X79" s="470"/>
      <c r="Y79" s="470"/>
      <c r="Z79" s="470"/>
      <c r="AA79" s="470">
        <v>8118</v>
      </c>
      <c r="AB79" s="470"/>
      <c r="AC79" s="470"/>
      <c r="AD79" s="470"/>
      <c r="AE79" s="470"/>
      <c r="AF79" s="470">
        <v>8118</v>
      </c>
      <c r="AG79" s="470"/>
      <c r="AH79" s="470"/>
      <c r="AI79" s="470"/>
      <c r="AJ79" s="470"/>
      <c r="AK79" s="470">
        <v>0</v>
      </c>
      <c r="AL79" s="470"/>
      <c r="AM79" s="470"/>
      <c r="AN79" s="470"/>
      <c r="AO79" s="470"/>
      <c r="AP79" s="589" t="s">
        <v>46</v>
      </c>
      <c r="AQ79" s="588"/>
      <c r="AR79" s="588"/>
      <c r="AS79" s="588"/>
      <c r="AT79" s="469"/>
      <c r="AU79" s="589" t="s">
        <v>46</v>
      </c>
      <c r="AV79" s="588"/>
      <c r="AW79" s="588"/>
      <c r="AX79" s="588"/>
      <c r="AY79" s="469"/>
      <c r="AZ79" s="676"/>
      <c r="BA79" s="676"/>
      <c r="BB79" s="676"/>
      <c r="BC79" s="676"/>
      <c r="BD79" s="677"/>
      <c r="BE79" s="405"/>
      <c r="BF79" s="405"/>
      <c r="BG79" s="405"/>
      <c r="BH79" s="405"/>
      <c r="BI79" s="405"/>
      <c r="BJ79" s="689"/>
      <c r="BK79" s="689"/>
      <c r="BL79" s="689"/>
      <c r="BM79" s="689"/>
      <c r="BN79" s="689"/>
      <c r="BO79" s="405"/>
      <c r="BP79" s="405"/>
      <c r="BQ79" s="509">
        <v>73</v>
      </c>
      <c r="BR79" s="695"/>
      <c r="BS79" s="696"/>
      <c r="BT79" s="697"/>
      <c r="BU79" s="697"/>
      <c r="BV79" s="697"/>
      <c r="BW79" s="697"/>
      <c r="BX79" s="697"/>
      <c r="BY79" s="697"/>
      <c r="BZ79" s="697"/>
      <c r="CA79" s="697"/>
      <c r="CB79" s="697"/>
      <c r="CC79" s="697"/>
      <c r="CD79" s="697"/>
      <c r="CE79" s="697"/>
      <c r="CF79" s="697"/>
      <c r="CG79" s="715"/>
      <c r="CH79" s="716"/>
      <c r="CI79" s="717"/>
      <c r="CJ79" s="717"/>
      <c r="CK79" s="717"/>
      <c r="CL79" s="734"/>
      <c r="CM79" s="716"/>
      <c r="CN79" s="717"/>
      <c r="CO79" s="717"/>
      <c r="CP79" s="717"/>
      <c r="CQ79" s="734"/>
      <c r="CR79" s="716"/>
      <c r="CS79" s="717"/>
      <c r="CT79" s="717"/>
      <c r="CU79" s="717"/>
      <c r="CV79" s="734"/>
      <c r="CW79" s="716"/>
      <c r="CX79" s="717"/>
      <c r="CY79" s="717"/>
      <c r="CZ79" s="717"/>
      <c r="DA79" s="734"/>
      <c r="DB79" s="716"/>
      <c r="DC79" s="717"/>
      <c r="DD79" s="717"/>
      <c r="DE79" s="717"/>
      <c r="DF79" s="734"/>
      <c r="DG79" s="716"/>
      <c r="DH79" s="717"/>
      <c r="DI79" s="717"/>
      <c r="DJ79" s="717"/>
      <c r="DK79" s="734"/>
      <c r="DL79" s="716"/>
      <c r="DM79" s="717"/>
      <c r="DN79" s="717"/>
      <c r="DO79" s="717"/>
      <c r="DP79" s="734"/>
      <c r="DQ79" s="716"/>
      <c r="DR79" s="717"/>
      <c r="DS79" s="717"/>
      <c r="DT79" s="717"/>
      <c r="DU79" s="734"/>
      <c r="DV79" s="769"/>
      <c r="DW79" s="770"/>
      <c r="DX79" s="770"/>
      <c r="DY79" s="770"/>
      <c r="DZ79" s="778"/>
      <c r="EA79" s="383"/>
    </row>
    <row r="80" s="380" customFormat="1" ht="26.25" customHeight="1" spans="1:131">
      <c r="A80" s="397">
        <v>13</v>
      </c>
      <c r="B80" s="543" t="s">
        <v>324</v>
      </c>
      <c r="C80" s="544"/>
      <c r="D80" s="544"/>
      <c r="E80" s="544"/>
      <c r="F80" s="544"/>
      <c r="G80" s="544"/>
      <c r="H80" s="544"/>
      <c r="I80" s="544"/>
      <c r="J80" s="544"/>
      <c r="K80" s="544"/>
      <c r="L80" s="544"/>
      <c r="M80" s="544"/>
      <c r="N80" s="544"/>
      <c r="O80" s="544"/>
      <c r="P80" s="584"/>
      <c r="Q80" s="592">
        <v>157</v>
      </c>
      <c r="R80" s="470"/>
      <c r="S80" s="470"/>
      <c r="T80" s="470"/>
      <c r="U80" s="470"/>
      <c r="V80" s="470">
        <v>149</v>
      </c>
      <c r="W80" s="470"/>
      <c r="X80" s="470"/>
      <c r="Y80" s="470"/>
      <c r="Z80" s="470"/>
      <c r="AA80" s="470">
        <v>8</v>
      </c>
      <c r="AB80" s="470"/>
      <c r="AC80" s="470"/>
      <c r="AD80" s="470"/>
      <c r="AE80" s="470"/>
      <c r="AF80" s="470">
        <v>8</v>
      </c>
      <c r="AG80" s="470"/>
      <c r="AH80" s="470"/>
      <c r="AI80" s="470"/>
      <c r="AJ80" s="470"/>
      <c r="AK80" s="470">
        <v>0</v>
      </c>
      <c r="AL80" s="470"/>
      <c r="AM80" s="470"/>
      <c r="AN80" s="470"/>
      <c r="AO80" s="470"/>
      <c r="AP80" s="589" t="s">
        <v>46</v>
      </c>
      <c r="AQ80" s="588"/>
      <c r="AR80" s="588"/>
      <c r="AS80" s="588"/>
      <c r="AT80" s="469"/>
      <c r="AU80" s="589" t="s">
        <v>46</v>
      </c>
      <c r="AV80" s="588"/>
      <c r="AW80" s="588"/>
      <c r="AX80" s="588"/>
      <c r="AY80" s="469"/>
      <c r="AZ80" s="676"/>
      <c r="BA80" s="676"/>
      <c r="BB80" s="676"/>
      <c r="BC80" s="676"/>
      <c r="BD80" s="677"/>
      <c r="BE80" s="405"/>
      <c r="BF80" s="405"/>
      <c r="BG80" s="405"/>
      <c r="BH80" s="405"/>
      <c r="BI80" s="405"/>
      <c r="BJ80" s="405"/>
      <c r="BK80" s="405"/>
      <c r="BL80" s="405"/>
      <c r="BM80" s="405"/>
      <c r="BN80" s="405"/>
      <c r="BO80" s="405"/>
      <c r="BP80" s="405"/>
      <c r="BQ80" s="509">
        <v>74</v>
      </c>
      <c r="BR80" s="695"/>
      <c r="BS80" s="696"/>
      <c r="BT80" s="697"/>
      <c r="BU80" s="697"/>
      <c r="BV80" s="697"/>
      <c r="BW80" s="697"/>
      <c r="BX80" s="697"/>
      <c r="BY80" s="697"/>
      <c r="BZ80" s="697"/>
      <c r="CA80" s="697"/>
      <c r="CB80" s="697"/>
      <c r="CC80" s="697"/>
      <c r="CD80" s="697"/>
      <c r="CE80" s="697"/>
      <c r="CF80" s="697"/>
      <c r="CG80" s="715"/>
      <c r="CH80" s="716"/>
      <c r="CI80" s="717"/>
      <c r="CJ80" s="717"/>
      <c r="CK80" s="717"/>
      <c r="CL80" s="734"/>
      <c r="CM80" s="716"/>
      <c r="CN80" s="717"/>
      <c r="CO80" s="717"/>
      <c r="CP80" s="717"/>
      <c r="CQ80" s="734"/>
      <c r="CR80" s="716"/>
      <c r="CS80" s="717"/>
      <c r="CT80" s="717"/>
      <c r="CU80" s="717"/>
      <c r="CV80" s="734"/>
      <c r="CW80" s="716"/>
      <c r="CX80" s="717"/>
      <c r="CY80" s="717"/>
      <c r="CZ80" s="717"/>
      <c r="DA80" s="734"/>
      <c r="DB80" s="716"/>
      <c r="DC80" s="717"/>
      <c r="DD80" s="717"/>
      <c r="DE80" s="717"/>
      <c r="DF80" s="734"/>
      <c r="DG80" s="716"/>
      <c r="DH80" s="717"/>
      <c r="DI80" s="717"/>
      <c r="DJ80" s="717"/>
      <c r="DK80" s="734"/>
      <c r="DL80" s="716"/>
      <c r="DM80" s="717"/>
      <c r="DN80" s="717"/>
      <c r="DO80" s="717"/>
      <c r="DP80" s="734"/>
      <c r="DQ80" s="716"/>
      <c r="DR80" s="717"/>
      <c r="DS80" s="717"/>
      <c r="DT80" s="717"/>
      <c r="DU80" s="734"/>
      <c r="DV80" s="769"/>
      <c r="DW80" s="770"/>
      <c r="DX80" s="770"/>
      <c r="DY80" s="770"/>
      <c r="DZ80" s="778"/>
      <c r="EA80" s="383"/>
    </row>
    <row r="81" s="380" customFormat="1" ht="26.25" customHeight="1" spans="1:131">
      <c r="A81" s="397">
        <v>14</v>
      </c>
      <c r="B81" s="543" t="s">
        <v>325</v>
      </c>
      <c r="C81" s="544"/>
      <c r="D81" s="544"/>
      <c r="E81" s="544"/>
      <c r="F81" s="544"/>
      <c r="G81" s="544"/>
      <c r="H81" s="544"/>
      <c r="I81" s="544"/>
      <c r="J81" s="544"/>
      <c r="K81" s="544"/>
      <c r="L81" s="544"/>
      <c r="M81" s="544"/>
      <c r="N81" s="544"/>
      <c r="O81" s="544"/>
      <c r="P81" s="584"/>
      <c r="Q81" s="590">
        <v>1585</v>
      </c>
      <c r="R81" s="590"/>
      <c r="S81" s="590"/>
      <c r="T81" s="590"/>
      <c r="U81" s="590"/>
      <c r="V81" s="591">
        <v>1538</v>
      </c>
      <c r="W81" s="591"/>
      <c r="X81" s="591"/>
      <c r="Y81" s="591"/>
      <c r="Z81" s="591"/>
      <c r="AA81" s="591">
        <f>Q81-V81</f>
        <v>47</v>
      </c>
      <c r="AB81" s="591"/>
      <c r="AC81" s="591"/>
      <c r="AD81" s="591"/>
      <c r="AE81" s="591"/>
      <c r="AF81" s="591">
        <f>AA81</f>
        <v>47</v>
      </c>
      <c r="AG81" s="591"/>
      <c r="AH81" s="591"/>
      <c r="AI81" s="591"/>
      <c r="AJ81" s="591"/>
      <c r="AK81" s="591">
        <v>33</v>
      </c>
      <c r="AL81" s="591"/>
      <c r="AM81" s="591"/>
      <c r="AN81" s="591"/>
      <c r="AO81" s="591"/>
      <c r="AP81" s="589" t="s">
        <v>46</v>
      </c>
      <c r="AQ81" s="588"/>
      <c r="AR81" s="588"/>
      <c r="AS81" s="588"/>
      <c r="AT81" s="469"/>
      <c r="AU81" s="589" t="s">
        <v>46</v>
      </c>
      <c r="AV81" s="588"/>
      <c r="AW81" s="588"/>
      <c r="AX81" s="588"/>
      <c r="AY81" s="469"/>
      <c r="AZ81" s="676"/>
      <c r="BA81" s="676"/>
      <c r="BB81" s="676"/>
      <c r="BC81" s="676"/>
      <c r="BD81" s="677"/>
      <c r="BE81" s="405"/>
      <c r="BF81" s="405"/>
      <c r="BG81" s="405"/>
      <c r="BH81" s="405"/>
      <c r="BI81" s="405"/>
      <c r="BJ81" s="405"/>
      <c r="BK81" s="405"/>
      <c r="BL81" s="405"/>
      <c r="BM81" s="405"/>
      <c r="BN81" s="405"/>
      <c r="BO81" s="405"/>
      <c r="BP81" s="405"/>
      <c r="BQ81" s="509">
        <v>75</v>
      </c>
      <c r="BR81" s="695"/>
      <c r="BS81" s="696"/>
      <c r="BT81" s="697"/>
      <c r="BU81" s="697"/>
      <c r="BV81" s="697"/>
      <c r="BW81" s="697"/>
      <c r="BX81" s="697"/>
      <c r="BY81" s="697"/>
      <c r="BZ81" s="697"/>
      <c r="CA81" s="697"/>
      <c r="CB81" s="697"/>
      <c r="CC81" s="697"/>
      <c r="CD81" s="697"/>
      <c r="CE81" s="697"/>
      <c r="CF81" s="697"/>
      <c r="CG81" s="715"/>
      <c r="CH81" s="716"/>
      <c r="CI81" s="717"/>
      <c r="CJ81" s="717"/>
      <c r="CK81" s="717"/>
      <c r="CL81" s="734"/>
      <c r="CM81" s="716"/>
      <c r="CN81" s="717"/>
      <c r="CO81" s="717"/>
      <c r="CP81" s="717"/>
      <c r="CQ81" s="734"/>
      <c r="CR81" s="716"/>
      <c r="CS81" s="717"/>
      <c r="CT81" s="717"/>
      <c r="CU81" s="717"/>
      <c r="CV81" s="734"/>
      <c r="CW81" s="716"/>
      <c r="CX81" s="717"/>
      <c r="CY81" s="717"/>
      <c r="CZ81" s="717"/>
      <c r="DA81" s="734"/>
      <c r="DB81" s="716"/>
      <c r="DC81" s="717"/>
      <c r="DD81" s="717"/>
      <c r="DE81" s="717"/>
      <c r="DF81" s="734"/>
      <c r="DG81" s="716"/>
      <c r="DH81" s="717"/>
      <c r="DI81" s="717"/>
      <c r="DJ81" s="717"/>
      <c r="DK81" s="734"/>
      <c r="DL81" s="716"/>
      <c r="DM81" s="717"/>
      <c r="DN81" s="717"/>
      <c r="DO81" s="717"/>
      <c r="DP81" s="734"/>
      <c r="DQ81" s="716"/>
      <c r="DR81" s="717"/>
      <c r="DS81" s="717"/>
      <c r="DT81" s="717"/>
      <c r="DU81" s="734"/>
      <c r="DV81" s="769"/>
      <c r="DW81" s="770"/>
      <c r="DX81" s="770"/>
      <c r="DY81" s="770"/>
      <c r="DZ81" s="778"/>
      <c r="EA81" s="383"/>
    </row>
    <row r="82" s="380" customFormat="1" ht="26.25" customHeight="1" spans="1:131">
      <c r="A82" s="397">
        <v>15</v>
      </c>
      <c r="B82" s="543" t="s">
        <v>326</v>
      </c>
      <c r="C82" s="544"/>
      <c r="D82" s="544"/>
      <c r="E82" s="544"/>
      <c r="F82" s="544"/>
      <c r="G82" s="544"/>
      <c r="H82" s="544"/>
      <c r="I82" s="544"/>
      <c r="J82" s="544"/>
      <c r="K82" s="544"/>
      <c r="L82" s="544"/>
      <c r="M82" s="544"/>
      <c r="N82" s="544"/>
      <c r="O82" s="544"/>
      <c r="P82" s="584"/>
      <c r="Q82" s="593">
        <v>35599</v>
      </c>
      <c r="R82" s="593"/>
      <c r="S82" s="593"/>
      <c r="T82" s="593"/>
      <c r="U82" s="593"/>
      <c r="V82" s="594">
        <v>34739</v>
      </c>
      <c r="W82" s="594"/>
      <c r="X82" s="594"/>
      <c r="Y82" s="594"/>
      <c r="Z82" s="594"/>
      <c r="AA82" s="594">
        <f>Q82-V82</f>
        <v>860</v>
      </c>
      <c r="AB82" s="594"/>
      <c r="AC82" s="594"/>
      <c r="AD82" s="594"/>
      <c r="AE82" s="594"/>
      <c r="AF82" s="594">
        <f t="shared" ref="AF82" si="2">AA82</f>
        <v>860</v>
      </c>
      <c r="AG82" s="594"/>
      <c r="AH82" s="594"/>
      <c r="AI82" s="594"/>
      <c r="AJ82" s="594"/>
      <c r="AK82" s="594">
        <v>800</v>
      </c>
      <c r="AL82" s="594"/>
      <c r="AM82" s="594"/>
      <c r="AN82" s="594"/>
      <c r="AO82" s="594"/>
      <c r="AP82" s="589" t="s">
        <v>46</v>
      </c>
      <c r="AQ82" s="588"/>
      <c r="AR82" s="588"/>
      <c r="AS82" s="588"/>
      <c r="AT82" s="469"/>
      <c r="AU82" s="589" t="s">
        <v>46</v>
      </c>
      <c r="AV82" s="588"/>
      <c r="AW82" s="588"/>
      <c r="AX82" s="588"/>
      <c r="AY82" s="469"/>
      <c r="AZ82" s="676"/>
      <c r="BA82" s="676"/>
      <c r="BB82" s="676"/>
      <c r="BC82" s="676"/>
      <c r="BD82" s="677"/>
      <c r="BE82" s="405"/>
      <c r="BF82" s="405"/>
      <c r="BG82" s="405"/>
      <c r="BH82" s="405"/>
      <c r="BI82" s="405"/>
      <c r="BJ82" s="405"/>
      <c r="BK82" s="405"/>
      <c r="BL82" s="405"/>
      <c r="BM82" s="405"/>
      <c r="BN82" s="405"/>
      <c r="BO82" s="405"/>
      <c r="BP82" s="405"/>
      <c r="BQ82" s="509">
        <v>76</v>
      </c>
      <c r="BR82" s="695"/>
      <c r="BS82" s="696"/>
      <c r="BT82" s="697"/>
      <c r="BU82" s="697"/>
      <c r="BV82" s="697"/>
      <c r="BW82" s="697"/>
      <c r="BX82" s="697"/>
      <c r="BY82" s="697"/>
      <c r="BZ82" s="697"/>
      <c r="CA82" s="697"/>
      <c r="CB82" s="697"/>
      <c r="CC82" s="697"/>
      <c r="CD82" s="697"/>
      <c r="CE82" s="697"/>
      <c r="CF82" s="697"/>
      <c r="CG82" s="715"/>
      <c r="CH82" s="716"/>
      <c r="CI82" s="717"/>
      <c r="CJ82" s="717"/>
      <c r="CK82" s="717"/>
      <c r="CL82" s="734"/>
      <c r="CM82" s="716"/>
      <c r="CN82" s="717"/>
      <c r="CO82" s="717"/>
      <c r="CP82" s="717"/>
      <c r="CQ82" s="734"/>
      <c r="CR82" s="716"/>
      <c r="CS82" s="717"/>
      <c r="CT82" s="717"/>
      <c r="CU82" s="717"/>
      <c r="CV82" s="734"/>
      <c r="CW82" s="716"/>
      <c r="CX82" s="717"/>
      <c r="CY82" s="717"/>
      <c r="CZ82" s="717"/>
      <c r="DA82" s="734"/>
      <c r="DB82" s="716"/>
      <c r="DC82" s="717"/>
      <c r="DD82" s="717"/>
      <c r="DE82" s="717"/>
      <c r="DF82" s="734"/>
      <c r="DG82" s="716"/>
      <c r="DH82" s="717"/>
      <c r="DI82" s="717"/>
      <c r="DJ82" s="717"/>
      <c r="DK82" s="734"/>
      <c r="DL82" s="716"/>
      <c r="DM82" s="717"/>
      <c r="DN82" s="717"/>
      <c r="DO82" s="717"/>
      <c r="DP82" s="734"/>
      <c r="DQ82" s="716"/>
      <c r="DR82" s="717"/>
      <c r="DS82" s="717"/>
      <c r="DT82" s="717"/>
      <c r="DU82" s="734"/>
      <c r="DV82" s="769"/>
      <c r="DW82" s="770"/>
      <c r="DX82" s="770"/>
      <c r="DY82" s="770"/>
      <c r="DZ82" s="778"/>
      <c r="EA82" s="383"/>
    </row>
    <row r="83" s="380" customFormat="1" ht="26.25" customHeight="1" spans="1:131">
      <c r="A83" s="397">
        <v>16</v>
      </c>
      <c r="B83" s="543"/>
      <c r="C83" s="544"/>
      <c r="D83" s="544"/>
      <c r="E83" s="544"/>
      <c r="F83" s="544"/>
      <c r="G83" s="544"/>
      <c r="H83" s="544"/>
      <c r="I83" s="544"/>
      <c r="J83" s="544"/>
      <c r="K83" s="544"/>
      <c r="L83" s="544"/>
      <c r="M83" s="544"/>
      <c r="N83" s="544"/>
      <c r="O83" s="544"/>
      <c r="P83" s="584"/>
      <c r="Q83" s="592"/>
      <c r="R83" s="470"/>
      <c r="S83" s="470"/>
      <c r="T83" s="470"/>
      <c r="U83" s="470"/>
      <c r="V83" s="470"/>
      <c r="W83" s="470"/>
      <c r="X83" s="470"/>
      <c r="Y83" s="470"/>
      <c r="Z83" s="470"/>
      <c r="AA83" s="470"/>
      <c r="AB83" s="470"/>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0"/>
      <c r="AY83" s="470"/>
      <c r="AZ83" s="676"/>
      <c r="BA83" s="676"/>
      <c r="BB83" s="676"/>
      <c r="BC83" s="676"/>
      <c r="BD83" s="677"/>
      <c r="BE83" s="405"/>
      <c r="BF83" s="405"/>
      <c r="BG83" s="405"/>
      <c r="BH83" s="405"/>
      <c r="BI83" s="405"/>
      <c r="BJ83" s="405"/>
      <c r="BK83" s="405"/>
      <c r="BL83" s="405"/>
      <c r="BM83" s="405"/>
      <c r="BN83" s="405"/>
      <c r="BO83" s="405"/>
      <c r="BP83" s="405"/>
      <c r="BQ83" s="509">
        <v>77</v>
      </c>
      <c r="BR83" s="695"/>
      <c r="BS83" s="696"/>
      <c r="BT83" s="697"/>
      <c r="BU83" s="697"/>
      <c r="BV83" s="697"/>
      <c r="BW83" s="697"/>
      <c r="BX83" s="697"/>
      <c r="BY83" s="697"/>
      <c r="BZ83" s="697"/>
      <c r="CA83" s="697"/>
      <c r="CB83" s="697"/>
      <c r="CC83" s="697"/>
      <c r="CD83" s="697"/>
      <c r="CE83" s="697"/>
      <c r="CF83" s="697"/>
      <c r="CG83" s="715"/>
      <c r="CH83" s="716"/>
      <c r="CI83" s="717"/>
      <c r="CJ83" s="717"/>
      <c r="CK83" s="717"/>
      <c r="CL83" s="734"/>
      <c r="CM83" s="716"/>
      <c r="CN83" s="717"/>
      <c r="CO83" s="717"/>
      <c r="CP83" s="717"/>
      <c r="CQ83" s="734"/>
      <c r="CR83" s="716"/>
      <c r="CS83" s="717"/>
      <c r="CT83" s="717"/>
      <c r="CU83" s="717"/>
      <c r="CV83" s="734"/>
      <c r="CW83" s="716"/>
      <c r="CX83" s="717"/>
      <c r="CY83" s="717"/>
      <c r="CZ83" s="717"/>
      <c r="DA83" s="734"/>
      <c r="DB83" s="716"/>
      <c r="DC83" s="717"/>
      <c r="DD83" s="717"/>
      <c r="DE83" s="717"/>
      <c r="DF83" s="734"/>
      <c r="DG83" s="716"/>
      <c r="DH83" s="717"/>
      <c r="DI83" s="717"/>
      <c r="DJ83" s="717"/>
      <c r="DK83" s="734"/>
      <c r="DL83" s="716"/>
      <c r="DM83" s="717"/>
      <c r="DN83" s="717"/>
      <c r="DO83" s="717"/>
      <c r="DP83" s="734"/>
      <c r="DQ83" s="716"/>
      <c r="DR83" s="717"/>
      <c r="DS83" s="717"/>
      <c r="DT83" s="717"/>
      <c r="DU83" s="734"/>
      <c r="DV83" s="769"/>
      <c r="DW83" s="770"/>
      <c r="DX83" s="770"/>
      <c r="DY83" s="770"/>
      <c r="DZ83" s="778"/>
      <c r="EA83" s="383"/>
    </row>
    <row r="84" s="380" customFormat="1" ht="26.25" customHeight="1" spans="1:131">
      <c r="A84" s="397">
        <v>17</v>
      </c>
      <c r="B84" s="543"/>
      <c r="C84" s="544"/>
      <c r="D84" s="544"/>
      <c r="E84" s="544"/>
      <c r="F84" s="544"/>
      <c r="G84" s="544"/>
      <c r="H84" s="544"/>
      <c r="I84" s="544"/>
      <c r="J84" s="544"/>
      <c r="K84" s="544"/>
      <c r="L84" s="544"/>
      <c r="M84" s="544"/>
      <c r="N84" s="544"/>
      <c r="O84" s="544"/>
      <c r="P84" s="584"/>
      <c r="Q84" s="592"/>
      <c r="R84" s="470"/>
      <c r="S84" s="470"/>
      <c r="T84" s="470"/>
      <c r="U84" s="470"/>
      <c r="V84" s="470"/>
      <c r="W84" s="470"/>
      <c r="X84" s="470"/>
      <c r="Y84" s="470"/>
      <c r="Z84" s="470"/>
      <c r="AA84" s="470"/>
      <c r="AB84" s="470"/>
      <c r="AC84" s="470"/>
      <c r="AD84" s="470"/>
      <c r="AE84" s="470"/>
      <c r="AF84" s="470"/>
      <c r="AG84" s="470"/>
      <c r="AH84" s="470"/>
      <c r="AI84" s="470"/>
      <c r="AJ84" s="470"/>
      <c r="AK84" s="470"/>
      <c r="AL84" s="470"/>
      <c r="AM84" s="470"/>
      <c r="AN84" s="470"/>
      <c r="AO84" s="470"/>
      <c r="AP84" s="470"/>
      <c r="AQ84" s="470"/>
      <c r="AR84" s="470"/>
      <c r="AS84" s="470"/>
      <c r="AT84" s="470"/>
      <c r="AU84" s="470"/>
      <c r="AV84" s="470"/>
      <c r="AW84" s="470"/>
      <c r="AX84" s="470"/>
      <c r="AY84" s="470"/>
      <c r="AZ84" s="676"/>
      <c r="BA84" s="676"/>
      <c r="BB84" s="676"/>
      <c r="BC84" s="676"/>
      <c r="BD84" s="677"/>
      <c r="BE84" s="405"/>
      <c r="BF84" s="405"/>
      <c r="BG84" s="405"/>
      <c r="BH84" s="405"/>
      <c r="BI84" s="405"/>
      <c r="BJ84" s="405"/>
      <c r="BK84" s="405"/>
      <c r="BL84" s="405"/>
      <c r="BM84" s="405"/>
      <c r="BN84" s="405"/>
      <c r="BO84" s="405"/>
      <c r="BP84" s="405"/>
      <c r="BQ84" s="509">
        <v>78</v>
      </c>
      <c r="BR84" s="695"/>
      <c r="BS84" s="696"/>
      <c r="BT84" s="697"/>
      <c r="BU84" s="697"/>
      <c r="BV84" s="697"/>
      <c r="BW84" s="697"/>
      <c r="BX84" s="697"/>
      <c r="BY84" s="697"/>
      <c r="BZ84" s="697"/>
      <c r="CA84" s="697"/>
      <c r="CB84" s="697"/>
      <c r="CC84" s="697"/>
      <c r="CD84" s="697"/>
      <c r="CE84" s="697"/>
      <c r="CF84" s="697"/>
      <c r="CG84" s="715"/>
      <c r="CH84" s="716"/>
      <c r="CI84" s="717"/>
      <c r="CJ84" s="717"/>
      <c r="CK84" s="717"/>
      <c r="CL84" s="734"/>
      <c r="CM84" s="716"/>
      <c r="CN84" s="717"/>
      <c r="CO84" s="717"/>
      <c r="CP84" s="717"/>
      <c r="CQ84" s="734"/>
      <c r="CR84" s="716"/>
      <c r="CS84" s="717"/>
      <c r="CT84" s="717"/>
      <c r="CU84" s="717"/>
      <c r="CV84" s="734"/>
      <c r="CW84" s="716"/>
      <c r="CX84" s="717"/>
      <c r="CY84" s="717"/>
      <c r="CZ84" s="717"/>
      <c r="DA84" s="734"/>
      <c r="DB84" s="716"/>
      <c r="DC84" s="717"/>
      <c r="DD84" s="717"/>
      <c r="DE84" s="717"/>
      <c r="DF84" s="734"/>
      <c r="DG84" s="716"/>
      <c r="DH84" s="717"/>
      <c r="DI84" s="717"/>
      <c r="DJ84" s="717"/>
      <c r="DK84" s="734"/>
      <c r="DL84" s="716"/>
      <c r="DM84" s="717"/>
      <c r="DN84" s="717"/>
      <c r="DO84" s="717"/>
      <c r="DP84" s="734"/>
      <c r="DQ84" s="716"/>
      <c r="DR84" s="717"/>
      <c r="DS84" s="717"/>
      <c r="DT84" s="717"/>
      <c r="DU84" s="734"/>
      <c r="DV84" s="769"/>
      <c r="DW84" s="770"/>
      <c r="DX84" s="770"/>
      <c r="DY84" s="770"/>
      <c r="DZ84" s="778"/>
      <c r="EA84" s="383"/>
    </row>
    <row r="85" s="380" customFormat="1" ht="26.25" customHeight="1" spans="1:131">
      <c r="A85" s="397">
        <v>18</v>
      </c>
      <c r="B85" s="543"/>
      <c r="C85" s="544"/>
      <c r="D85" s="544"/>
      <c r="E85" s="544"/>
      <c r="F85" s="544"/>
      <c r="G85" s="544"/>
      <c r="H85" s="544"/>
      <c r="I85" s="544"/>
      <c r="J85" s="544"/>
      <c r="K85" s="544"/>
      <c r="L85" s="544"/>
      <c r="M85" s="544"/>
      <c r="N85" s="544"/>
      <c r="O85" s="544"/>
      <c r="P85" s="584"/>
      <c r="Q85" s="592"/>
      <c r="R85" s="470"/>
      <c r="S85" s="470"/>
      <c r="T85" s="470"/>
      <c r="U85" s="470"/>
      <c r="V85" s="470"/>
      <c r="W85" s="470"/>
      <c r="X85" s="470"/>
      <c r="Y85" s="470"/>
      <c r="Z85" s="470"/>
      <c r="AA85" s="470"/>
      <c r="AB85" s="470"/>
      <c r="AC85" s="470"/>
      <c r="AD85" s="470"/>
      <c r="AE85" s="470"/>
      <c r="AF85" s="470"/>
      <c r="AG85" s="470"/>
      <c r="AH85" s="470"/>
      <c r="AI85" s="470"/>
      <c r="AJ85" s="470"/>
      <c r="AK85" s="470"/>
      <c r="AL85" s="470"/>
      <c r="AM85" s="470"/>
      <c r="AN85" s="470"/>
      <c r="AO85" s="470"/>
      <c r="AP85" s="470"/>
      <c r="AQ85" s="470"/>
      <c r="AR85" s="470"/>
      <c r="AS85" s="470"/>
      <c r="AT85" s="470"/>
      <c r="AU85" s="470"/>
      <c r="AV85" s="470"/>
      <c r="AW85" s="470"/>
      <c r="AX85" s="470"/>
      <c r="AY85" s="470"/>
      <c r="AZ85" s="676"/>
      <c r="BA85" s="676"/>
      <c r="BB85" s="676"/>
      <c r="BC85" s="676"/>
      <c r="BD85" s="677"/>
      <c r="BE85" s="405"/>
      <c r="BF85" s="405"/>
      <c r="BG85" s="405"/>
      <c r="BH85" s="405"/>
      <c r="BI85" s="405"/>
      <c r="BJ85" s="405"/>
      <c r="BK85" s="405"/>
      <c r="BL85" s="405"/>
      <c r="BM85" s="405"/>
      <c r="BN85" s="405"/>
      <c r="BO85" s="405"/>
      <c r="BP85" s="405"/>
      <c r="BQ85" s="509">
        <v>79</v>
      </c>
      <c r="BR85" s="695"/>
      <c r="BS85" s="696"/>
      <c r="BT85" s="697"/>
      <c r="BU85" s="697"/>
      <c r="BV85" s="697"/>
      <c r="BW85" s="697"/>
      <c r="BX85" s="697"/>
      <c r="BY85" s="697"/>
      <c r="BZ85" s="697"/>
      <c r="CA85" s="697"/>
      <c r="CB85" s="697"/>
      <c r="CC85" s="697"/>
      <c r="CD85" s="697"/>
      <c r="CE85" s="697"/>
      <c r="CF85" s="697"/>
      <c r="CG85" s="715"/>
      <c r="CH85" s="716"/>
      <c r="CI85" s="717"/>
      <c r="CJ85" s="717"/>
      <c r="CK85" s="717"/>
      <c r="CL85" s="734"/>
      <c r="CM85" s="716"/>
      <c r="CN85" s="717"/>
      <c r="CO85" s="717"/>
      <c r="CP85" s="717"/>
      <c r="CQ85" s="734"/>
      <c r="CR85" s="716"/>
      <c r="CS85" s="717"/>
      <c r="CT85" s="717"/>
      <c r="CU85" s="717"/>
      <c r="CV85" s="734"/>
      <c r="CW85" s="716"/>
      <c r="CX85" s="717"/>
      <c r="CY85" s="717"/>
      <c r="CZ85" s="717"/>
      <c r="DA85" s="734"/>
      <c r="DB85" s="716"/>
      <c r="DC85" s="717"/>
      <c r="DD85" s="717"/>
      <c r="DE85" s="717"/>
      <c r="DF85" s="734"/>
      <c r="DG85" s="716"/>
      <c r="DH85" s="717"/>
      <c r="DI85" s="717"/>
      <c r="DJ85" s="717"/>
      <c r="DK85" s="734"/>
      <c r="DL85" s="716"/>
      <c r="DM85" s="717"/>
      <c r="DN85" s="717"/>
      <c r="DO85" s="717"/>
      <c r="DP85" s="734"/>
      <c r="DQ85" s="716"/>
      <c r="DR85" s="717"/>
      <c r="DS85" s="717"/>
      <c r="DT85" s="717"/>
      <c r="DU85" s="734"/>
      <c r="DV85" s="769"/>
      <c r="DW85" s="770"/>
      <c r="DX85" s="770"/>
      <c r="DY85" s="770"/>
      <c r="DZ85" s="778"/>
      <c r="EA85" s="383"/>
    </row>
    <row r="86" s="380" customFormat="1" ht="26.25" customHeight="1" spans="1:131">
      <c r="A86" s="397">
        <v>19</v>
      </c>
      <c r="B86" s="543"/>
      <c r="C86" s="544"/>
      <c r="D86" s="544"/>
      <c r="E86" s="544"/>
      <c r="F86" s="544"/>
      <c r="G86" s="544"/>
      <c r="H86" s="544"/>
      <c r="I86" s="544"/>
      <c r="J86" s="544"/>
      <c r="K86" s="544"/>
      <c r="L86" s="544"/>
      <c r="M86" s="544"/>
      <c r="N86" s="544"/>
      <c r="O86" s="544"/>
      <c r="P86" s="584"/>
      <c r="Q86" s="592"/>
      <c r="R86" s="470"/>
      <c r="S86" s="470"/>
      <c r="T86" s="470"/>
      <c r="U86" s="470"/>
      <c r="V86" s="470"/>
      <c r="W86" s="470"/>
      <c r="X86" s="470"/>
      <c r="Y86" s="470"/>
      <c r="Z86" s="470"/>
      <c r="AA86" s="470"/>
      <c r="AB86" s="470"/>
      <c r="AC86" s="470"/>
      <c r="AD86" s="470"/>
      <c r="AE86" s="470"/>
      <c r="AF86" s="470"/>
      <c r="AG86" s="470"/>
      <c r="AH86" s="470"/>
      <c r="AI86" s="470"/>
      <c r="AJ86" s="470"/>
      <c r="AK86" s="470"/>
      <c r="AL86" s="470"/>
      <c r="AM86" s="470"/>
      <c r="AN86" s="470"/>
      <c r="AO86" s="470"/>
      <c r="AP86" s="470"/>
      <c r="AQ86" s="470"/>
      <c r="AR86" s="470"/>
      <c r="AS86" s="470"/>
      <c r="AT86" s="470"/>
      <c r="AU86" s="470"/>
      <c r="AV86" s="470"/>
      <c r="AW86" s="470"/>
      <c r="AX86" s="470"/>
      <c r="AY86" s="470"/>
      <c r="AZ86" s="676"/>
      <c r="BA86" s="676"/>
      <c r="BB86" s="676"/>
      <c r="BC86" s="676"/>
      <c r="BD86" s="677"/>
      <c r="BE86" s="405"/>
      <c r="BF86" s="405"/>
      <c r="BG86" s="405"/>
      <c r="BH86" s="405"/>
      <c r="BI86" s="405"/>
      <c r="BJ86" s="405"/>
      <c r="BK86" s="405"/>
      <c r="BL86" s="405"/>
      <c r="BM86" s="405"/>
      <c r="BN86" s="405"/>
      <c r="BO86" s="405"/>
      <c r="BP86" s="405"/>
      <c r="BQ86" s="509">
        <v>80</v>
      </c>
      <c r="BR86" s="695"/>
      <c r="BS86" s="696"/>
      <c r="BT86" s="697"/>
      <c r="BU86" s="697"/>
      <c r="BV86" s="697"/>
      <c r="BW86" s="697"/>
      <c r="BX86" s="697"/>
      <c r="BY86" s="697"/>
      <c r="BZ86" s="697"/>
      <c r="CA86" s="697"/>
      <c r="CB86" s="697"/>
      <c r="CC86" s="697"/>
      <c r="CD86" s="697"/>
      <c r="CE86" s="697"/>
      <c r="CF86" s="697"/>
      <c r="CG86" s="715"/>
      <c r="CH86" s="716"/>
      <c r="CI86" s="717"/>
      <c r="CJ86" s="717"/>
      <c r="CK86" s="717"/>
      <c r="CL86" s="734"/>
      <c r="CM86" s="716"/>
      <c r="CN86" s="717"/>
      <c r="CO86" s="717"/>
      <c r="CP86" s="717"/>
      <c r="CQ86" s="734"/>
      <c r="CR86" s="716"/>
      <c r="CS86" s="717"/>
      <c r="CT86" s="717"/>
      <c r="CU86" s="717"/>
      <c r="CV86" s="734"/>
      <c r="CW86" s="716"/>
      <c r="CX86" s="717"/>
      <c r="CY86" s="717"/>
      <c r="CZ86" s="717"/>
      <c r="DA86" s="734"/>
      <c r="DB86" s="716"/>
      <c r="DC86" s="717"/>
      <c r="DD86" s="717"/>
      <c r="DE86" s="717"/>
      <c r="DF86" s="734"/>
      <c r="DG86" s="716"/>
      <c r="DH86" s="717"/>
      <c r="DI86" s="717"/>
      <c r="DJ86" s="717"/>
      <c r="DK86" s="734"/>
      <c r="DL86" s="716"/>
      <c r="DM86" s="717"/>
      <c r="DN86" s="717"/>
      <c r="DO86" s="717"/>
      <c r="DP86" s="734"/>
      <c r="DQ86" s="716"/>
      <c r="DR86" s="717"/>
      <c r="DS86" s="717"/>
      <c r="DT86" s="717"/>
      <c r="DU86" s="734"/>
      <c r="DV86" s="769"/>
      <c r="DW86" s="770"/>
      <c r="DX86" s="770"/>
      <c r="DY86" s="770"/>
      <c r="DZ86" s="778"/>
      <c r="EA86" s="383"/>
    </row>
    <row r="87" s="380" customFormat="1" ht="26.25" customHeight="1" spans="1:131">
      <c r="A87" s="546">
        <v>20</v>
      </c>
      <c r="B87" s="543"/>
      <c r="C87" s="544"/>
      <c r="D87" s="544"/>
      <c r="E87" s="544"/>
      <c r="F87" s="544"/>
      <c r="G87" s="544"/>
      <c r="H87" s="544"/>
      <c r="I87" s="544"/>
      <c r="J87" s="544"/>
      <c r="K87" s="544"/>
      <c r="L87" s="544"/>
      <c r="M87" s="544"/>
      <c r="N87" s="544"/>
      <c r="O87" s="544"/>
      <c r="P87" s="584"/>
      <c r="Q87" s="595"/>
      <c r="R87" s="596"/>
      <c r="S87" s="596"/>
      <c r="T87" s="596"/>
      <c r="U87" s="596"/>
      <c r="V87" s="596"/>
      <c r="W87" s="596"/>
      <c r="X87" s="596"/>
      <c r="Y87" s="596"/>
      <c r="Z87" s="596"/>
      <c r="AA87" s="596"/>
      <c r="AB87" s="596"/>
      <c r="AC87" s="596"/>
      <c r="AD87" s="596"/>
      <c r="AE87" s="596"/>
      <c r="AF87" s="596"/>
      <c r="AG87" s="596"/>
      <c r="AH87" s="596"/>
      <c r="AI87" s="596"/>
      <c r="AJ87" s="596"/>
      <c r="AK87" s="596"/>
      <c r="AL87" s="596"/>
      <c r="AM87" s="596"/>
      <c r="AN87" s="596"/>
      <c r="AO87" s="596"/>
      <c r="AP87" s="596"/>
      <c r="AQ87" s="596"/>
      <c r="AR87" s="596"/>
      <c r="AS87" s="596"/>
      <c r="AT87" s="596"/>
      <c r="AU87" s="596"/>
      <c r="AV87" s="596"/>
      <c r="AW87" s="596"/>
      <c r="AX87" s="596"/>
      <c r="AY87" s="596"/>
      <c r="AZ87" s="678"/>
      <c r="BA87" s="678"/>
      <c r="BB87" s="678"/>
      <c r="BC87" s="678"/>
      <c r="BD87" s="679"/>
      <c r="BE87" s="405"/>
      <c r="BF87" s="405"/>
      <c r="BG87" s="405"/>
      <c r="BH87" s="405"/>
      <c r="BI87" s="405"/>
      <c r="BJ87" s="405"/>
      <c r="BK87" s="405"/>
      <c r="BL87" s="405"/>
      <c r="BM87" s="405"/>
      <c r="BN87" s="405"/>
      <c r="BO87" s="405"/>
      <c r="BP87" s="405"/>
      <c r="BQ87" s="509">
        <v>81</v>
      </c>
      <c r="BR87" s="695"/>
      <c r="BS87" s="696"/>
      <c r="BT87" s="697"/>
      <c r="BU87" s="697"/>
      <c r="BV87" s="697"/>
      <c r="BW87" s="697"/>
      <c r="BX87" s="697"/>
      <c r="BY87" s="697"/>
      <c r="BZ87" s="697"/>
      <c r="CA87" s="697"/>
      <c r="CB87" s="697"/>
      <c r="CC87" s="697"/>
      <c r="CD87" s="697"/>
      <c r="CE87" s="697"/>
      <c r="CF87" s="697"/>
      <c r="CG87" s="715"/>
      <c r="CH87" s="716"/>
      <c r="CI87" s="717"/>
      <c r="CJ87" s="717"/>
      <c r="CK87" s="717"/>
      <c r="CL87" s="734"/>
      <c r="CM87" s="716"/>
      <c r="CN87" s="717"/>
      <c r="CO87" s="717"/>
      <c r="CP87" s="717"/>
      <c r="CQ87" s="734"/>
      <c r="CR87" s="716"/>
      <c r="CS87" s="717"/>
      <c r="CT87" s="717"/>
      <c r="CU87" s="717"/>
      <c r="CV87" s="734"/>
      <c r="CW87" s="716"/>
      <c r="CX87" s="717"/>
      <c r="CY87" s="717"/>
      <c r="CZ87" s="717"/>
      <c r="DA87" s="734"/>
      <c r="DB87" s="716"/>
      <c r="DC87" s="717"/>
      <c r="DD87" s="717"/>
      <c r="DE87" s="717"/>
      <c r="DF87" s="734"/>
      <c r="DG87" s="716"/>
      <c r="DH87" s="717"/>
      <c r="DI87" s="717"/>
      <c r="DJ87" s="717"/>
      <c r="DK87" s="734"/>
      <c r="DL87" s="716"/>
      <c r="DM87" s="717"/>
      <c r="DN87" s="717"/>
      <c r="DO87" s="717"/>
      <c r="DP87" s="734"/>
      <c r="DQ87" s="716"/>
      <c r="DR87" s="717"/>
      <c r="DS87" s="717"/>
      <c r="DT87" s="717"/>
      <c r="DU87" s="734"/>
      <c r="DV87" s="769"/>
      <c r="DW87" s="770"/>
      <c r="DX87" s="770"/>
      <c r="DY87" s="770"/>
      <c r="DZ87" s="778"/>
      <c r="EA87" s="383"/>
    </row>
    <row r="88" s="380" customFormat="1" ht="26.25" customHeight="1" spans="1:131">
      <c r="A88" s="400" t="s">
        <v>288</v>
      </c>
      <c r="B88" s="401" t="s">
        <v>327</v>
      </c>
      <c r="C88" s="402"/>
      <c r="D88" s="402"/>
      <c r="E88" s="402"/>
      <c r="F88" s="402"/>
      <c r="G88" s="402"/>
      <c r="H88" s="402"/>
      <c r="I88" s="402"/>
      <c r="J88" s="402"/>
      <c r="K88" s="402"/>
      <c r="L88" s="402"/>
      <c r="M88" s="402"/>
      <c r="N88" s="402"/>
      <c r="O88" s="402"/>
      <c r="P88" s="410"/>
      <c r="Q88" s="429"/>
      <c r="R88" s="430"/>
      <c r="S88" s="430"/>
      <c r="T88" s="430"/>
      <c r="U88" s="430"/>
      <c r="V88" s="430"/>
      <c r="W88" s="430"/>
      <c r="X88" s="430"/>
      <c r="Y88" s="430"/>
      <c r="Z88" s="430"/>
      <c r="AA88" s="430"/>
      <c r="AB88" s="430"/>
      <c r="AC88" s="430"/>
      <c r="AD88" s="430"/>
      <c r="AE88" s="430"/>
      <c r="AF88" s="472">
        <f>AF68+AF69+AF70+AF71+AF72+AF73+AF74+AF75+AF76+AF77+AF78+AF79+AF80+AF81+AF82</f>
        <v>9687</v>
      </c>
      <c r="AG88" s="472"/>
      <c r="AH88" s="472"/>
      <c r="AI88" s="472"/>
      <c r="AJ88" s="472"/>
      <c r="AK88" s="430"/>
      <c r="AL88" s="430"/>
      <c r="AM88" s="430"/>
      <c r="AN88" s="430"/>
      <c r="AO88" s="430"/>
      <c r="AP88" s="472">
        <f>AP68+AP69+AP70+AP71+AP72+AP73</f>
        <v>3839</v>
      </c>
      <c r="AQ88" s="472"/>
      <c r="AR88" s="472"/>
      <c r="AS88" s="472"/>
      <c r="AT88" s="472"/>
      <c r="AU88" s="472">
        <f>AU68</f>
        <v>1101</v>
      </c>
      <c r="AV88" s="472"/>
      <c r="AW88" s="472"/>
      <c r="AX88" s="472"/>
      <c r="AY88" s="472"/>
      <c r="AZ88" s="501"/>
      <c r="BA88" s="501"/>
      <c r="BB88" s="501"/>
      <c r="BC88" s="501"/>
      <c r="BD88" s="502"/>
      <c r="BE88" s="405"/>
      <c r="BF88" s="405"/>
      <c r="BG88" s="405"/>
      <c r="BH88" s="405"/>
      <c r="BI88" s="405"/>
      <c r="BJ88" s="405"/>
      <c r="BK88" s="405"/>
      <c r="BL88" s="405"/>
      <c r="BM88" s="405"/>
      <c r="BN88" s="405"/>
      <c r="BO88" s="405"/>
      <c r="BP88" s="405"/>
      <c r="BQ88" s="509">
        <v>82</v>
      </c>
      <c r="BR88" s="695"/>
      <c r="BS88" s="696"/>
      <c r="BT88" s="697"/>
      <c r="BU88" s="697"/>
      <c r="BV88" s="697"/>
      <c r="BW88" s="697"/>
      <c r="BX88" s="697"/>
      <c r="BY88" s="697"/>
      <c r="BZ88" s="697"/>
      <c r="CA88" s="697"/>
      <c r="CB88" s="697"/>
      <c r="CC88" s="697"/>
      <c r="CD88" s="697"/>
      <c r="CE88" s="697"/>
      <c r="CF88" s="697"/>
      <c r="CG88" s="715"/>
      <c r="CH88" s="716"/>
      <c r="CI88" s="717"/>
      <c r="CJ88" s="717"/>
      <c r="CK88" s="717"/>
      <c r="CL88" s="734"/>
      <c r="CM88" s="716"/>
      <c r="CN88" s="717"/>
      <c r="CO88" s="717"/>
      <c r="CP88" s="717"/>
      <c r="CQ88" s="734"/>
      <c r="CR88" s="716"/>
      <c r="CS88" s="717"/>
      <c r="CT88" s="717"/>
      <c r="CU88" s="717"/>
      <c r="CV88" s="734"/>
      <c r="CW88" s="716"/>
      <c r="CX88" s="717"/>
      <c r="CY88" s="717"/>
      <c r="CZ88" s="717"/>
      <c r="DA88" s="734"/>
      <c r="DB88" s="716"/>
      <c r="DC88" s="717"/>
      <c r="DD88" s="717"/>
      <c r="DE88" s="717"/>
      <c r="DF88" s="734"/>
      <c r="DG88" s="716"/>
      <c r="DH88" s="717"/>
      <c r="DI88" s="717"/>
      <c r="DJ88" s="717"/>
      <c r="DK88" s="734"/>
      <c r="DL88" s="716"/>
      <c r="DM88" s="717"/>
      <c r="DN88" s="717"/>
      <c r="DO88" s="717"/>
      <c r="DP88" s="734"/>
      <c r="DQ88" s="716"/>
      <c r="DR88" s="717"/>
      <c r="DS88" s="717"/>
      <c r="DT88" s="717"/>
      <c r="DU88" s="734"/>
      <c r="DV88" s="769"/>
      <c r="DW88" s="770"/>
      <c r="DX88" s="770"/>
      <c r="DY88" s="770"/>
      <c r="DZ88" s="778"/>
      <c r="EA88" s="383"/>
    </row>
    <row r="89" s="380" customFormat="1" ht="26.25" hidden="1" customHeight="1" spans="1:131">
      <c r="A89" s="547"/>
      <c r="B89" s="548"/>
      <c r="C89" s="548"/>
      <c r="D89" s="548"/>
      <c r="E89" s="548"/>
      <c r="F89" s="548"/>
      <c r="G89" s="548"/>
      <c r="H89" s="548"/>
      <c r="I89" s="548"/>
      <c r="J89" s="548"/>
      <c r="K89" s="548"/>
      <c r="L89" s="548"/>
      <c r="M89" s="548"/>
      <c r="N89" s="548"/>
      <c r="O89" s="548"/>
      <c r="P89" s="548"/>
      <c r="Q89" s="597"/>
      <c r="R89" s="597"/>
      <c r="S89" s="597"/>
      <c r="T89" s="597"/>
      <c r="U89" s="597"/>
      <c r="V89" s="597"/>
      <c r="W89" s="597"/>
      <c r="X89" s="597"/>
      <c r="Y89" s="597"/>
      <c r="Z89" s="597"/>
      <c r="AA89" s="597"/>
      <c r="AB89" s="597"/>
      <c r="AC89" s="597"/>
      <c r="AD89" s="597"/>
      <c r="AE89" s="597"/>
      <c r="AF89" s="597"/>
      <c r="AG89" s="597"/>
      <c r="AH89" s="597"/>
      <c r="AI89" s="597"/>
      <c r="AJ89" s="597"/>
      <c r="AK89" s="597"/>
      <c r="AL89" s="597"/>
      <c r="AM89" s="597"/>
      <c r="AN89" s="597"/>
      <c r="AO89" s="597"/>
      <c r="AP89" s="597"/>
      <c r="AQ89" s="597"/>
      <c r="AR89" s="597"/>
      <c r="AS89" s="597"/>
      <c r="AT89" s="597"/>
      <c r="AU89" s="597"/>
      <c r="AV89" s="597"/>
      <c r="AW89" s="597"/>
      <c r="AX89" s="597"/>
      <c r="AY89" s="597"/>
      <c r="AZ89" s="680"/>
      <c r="BA89" s="680"/>
      <c r="BB89" s="680"/>
      <c r="BC89" s="680"/>
      <c r="BD89" s="680"/>
      <c r="BE89" s="405"/>
      <c r="BF89" s="405"/>
      <c r="BG89" s="405"/>
      <c r="BH89" s="405"/>
      <c r="BI89" s="405"/>
      <c r="BJ89" s="405"/>
      <c r="BK89" s="405"/>
      <c r="BL89" s="405"/>
      <c r="BM89" s="405"/>
      <c r="BN89" s="405"/>
      <c r="BO89" s="405"/>
      <c r="BP89" s="405"/>
      <c r="BQ89" s="509">
        <v>83</v>
      </c>
      <c r="BR89" s="695"/>
      <c r="BS89" s="696"/>
      <c r="BT89" s="697"/>
      <c r="BU89" s="697"/>
      <c r="BV89" s="697"/>
      <c r="BW89" s="697"/>
      <c r="BX89" s="697"/>
      <c r="BY89" s="697"/>
      <c r="BZ89" s="697"/>
      <c r="CA89" s="697"/>
      <c r="CB89" s="697"/>
      <c r="CC89" s="697"/>
      <c r="CD89" s="697"/>
      <c r="CE89" s="697"/>
      <c r="CF89" s="697"/>
      <c r="CG89" s="715"/>
      <c r="CH89" s="716"/>
      <c r="CI89" s="717"/>
      <c r="CJ89" s="717"/>
      <c r="CK89" s="717"/>
      <c r="CL89" s="734"/>
      <c r="CM89" s="716"/>
      <c r="CN89" s="717"/>
      <c r="CO89" s="717"/>
      <c r="CP89" s="717"/>
      <c r="CQ89" s="734"/>
      <c r="CR89" s="716"/>
      <c r="CS89" s="717"/>
      <c r="CT89" s="717"/>
      <c r="CU89" s="717"/>
      <c r="CV89" s="734"/>
      <c r="CW89" s="716"/>
      <c r="CX89" s="717"/>
      <c r="CY89" s="717"/>
      <c r="CZ89" s="717"/>
      <c r="DA89" s="734"/>
      <c r="DB89" s="716"/>
      <c r="DC89" s="717"/>
      <c r="DD89" s="717"/>
      <c r="DE89" s="717"/>
      <c r="DF89" s="734"/>
      <c r="DG89" s="716"/>
      <c r="DH89" s="717"/>
      <c r="DI89" s="717"/>
      <c r="DJ89" s="717"/>
      <c r="DK89" s="734"/>
      <c r="DL89" s="716"/>
      <c r="DM89" s="717"/>
      <c r="DN89" s="717"/>
      <c r="DO89" s="717"/>
      <c r="DP89" s="734"/>
      <c r="DQ89" s="716"/>
      <c r="DR89" s="717"/>
      <c r="DS89" s="717"/>
      <c r="DT89" s="717"/>
      <c r="DU89" s="734"/>
      <c r="DV89" s="769"/>
      <c r="DW89" s="770"/>
      <c r="DX89" s="770"/>
      <c r="DY89" s="770"/>
      <c r="DZ89" s="778"/>
      <c r="EA89" s="383"/>
    </row>
    <row r="90" s="380" customFormat="1" ht="26.25" hidden="1" customHeight="1" spans="1:131">
      <c r="A90" s="547"/>
      <c r="B90" s="548"/>
      <c r="C90" s="548"/>
      <c r="D90" s="548"/>
      <c r="E90" s="548"/>
      <c r="F90" s="548"/>
      <c r="G90" s="548"/>
      <c r="H90" s="548"/>
      <c r="I90" s="548"/>
      <c r="J90" s="548"/>
      <c r="K90" s="548"/>
      <c r="L90" s="548"/>
      <c r="M90" s="548"/>
      <c r="N90" s="548"/>
      <c r="O90" s="548"/>
      <c r="P90" s="548"/>
      <c r="Q90" s="597"/>
      <c r="R90" s="597"/>
      <c r="S90" s="597"/>
      <c r="T90" s="597"/>
      <c r="U90" s="597"/>
      <c r="V90" s="597"/>
      <c r="W90" s="597"/>
      <c r="X90" s="597"/>
      <c r="Y90" s="597"/>
      <c r="Z90" s="597"/>
      <c r="AA90" s="597"/>
      <c r="AB90" s="597"/>
      <c r="AC90" s="597"/>
      <c r="AD90" s="597"/>
      <c r="AE90" s="597"/>
      <c r="AF90" s="597"/>
      <c r="AG90" s="597"/>
      <c r="AH90" s="597"/>
      <c r="AI90" s="597"/>
      <c r="AJ90" s="597"/>
      <c r="AK90" s="597"/>
      <c r="AL90" s="597"/>
      <c r="AM90" s="597"/>
      <c r="AN90" s="597"/>
      <c r="AO90" s="597"/>
      <c r="AP90" s="597"/>
      <c r="AQ90" s="597"/>
      <c r="AR90" s="597"/>
      <c r="AS90" s="597"/>
      <c r="AT90" s="597"/>
      <c r="AU90" s="597"/>
      <c r="AV90" s="597"/>
      <c r="AW90" s="597"/>
      <c r="AX90" s="597"/>
      <c r="AY90" s="597"/>
      <c r="AZ90" s="680"/>
      <c r="BA90" s="680"/>
      <c r="BB90" s="680"/>
      <c r="BC90" s="680"/>
      <c r="BD90" s="680"/>
      <c r="BE90" s="405"/>
      <c r="BF90" s="405"/>
      <c r="BG90" s="405"/>
      <c r="BH90" s="405"/>
      <c r="BI90" s="405"/>
      <c r="BJ90" s="405"/>
      <c r="BK90" s="405"/>
      <c r="BL90" s="405"/>
      <c r="BM90" s="405"/>
      <c r="BN90" s="405"/>
      <c r="BO90" s="405"/>
      <c r="BP90" s="405"/>
      <c r="BQ90" s="509">
        <v>84</v>
      </c>
      <c r="BR90" s="695"/>
      <c r="BS90" s="696"/>
      <c r="BT90" s="697"/>
      <c r="BU90" s="697"/>
      <c r="BV90" s="697"/>
      <c r="BW90" s="697"/>
      <c r="BX90" s="697"/>
      <c r="BY90" s="697"/>
      <c r="BZ90" s="697"/>
      <c r="CA90" s="697"/>
      <c r="CB90" s="697"/>
      <c r="CC90" s="697"/>
      <c r="CD90" s="697"/>
      <c r="CE90" s="697"/>
      <c r="CF90" s="697"/>
      <c r="CG90" s="715"/>
      <c r="CH90" s="716"/>
      <c r="CI90" s="717"/>
      <c r="CJ90" s="717"/>
      <c r="CK90" s="717"/>
      <c r="CL90" s="734"/>
      <c r="CM90" s="716"/>
      <c r="CN90" s="717"/>
      <c r="CO90" s="717"/>
      <c r="CP90" s="717"/>
      <c r="CQ90" s="734"/>
      <c r="CR90" s="716"/>
      <c r="CS90" s="717"/>
      <c r="CT90" s="717"/>
      <c r="CU90" s="717"/>
      <c r="CV90" s="734"/>
      <c r="CW90" s="716"/>
      <c r="CX90" s="717"/>
      <c r="CY90" s="717"/>
      <c r="CZ90" s="717"/>
      <c r="DA90" s="734"/>
      <c r="DB90" s="716"/>
      <c r="DC90" s="717"/>
      <c r="DD90" s="717"/>
      <c r="DE90" s="717"/>
      <c r="DF90" s="734"/>
      <c r="DG90" s="716"/>
      <c r="DH90" s="717"/>
      <c r="DI90" s="717"/>
      <c r="DJ90" s="717"/>
      <c r="DK90" s="734"/>
      <c r="DL90" s="716"/>
      <c r="DM90" s="717"/>
      <c r="DN90" s="717"/>
      <c r="DO90" s="717"/>
      <c r="DP90" s="734"/>
      <c r="DQ90" s="716"/>
      <c r="DR90" s="717"/>
      <c r="DS90" s="717"/>
      <c r="DT90" s="717"/>
      <c r="DU90" s="734"/>
      <c r="DV90" s="769"/>
      <c r="DW90" s="770"/>
      <c r="DX90" s="770"/>
      <c r="DY90" s="770"/>
      <c r="DZ90" s="778"/>
      <c r="EA90" s="383"/>
    </row>
    <row r="91" s="380" customFormat="1" ht="26.25" hidden="1" customHeight="1" spans="1:131">
      <c r="A91" s="547"/>
      <c r="B91" s="548"/>
      <c r="C91" s="548"/>
      <c r="D91" s="548"/>
      <c r="E91" s="548"/>
      <c r="F91" s="548"/>
      <c r="G91" s="548"/>
      <c r="H91" s="548"/>
      <c r="I91" s="548"/>
      <c r="J91" s="548"/>
      <c r="K91" s="548"/>
      <c r="L91" s="548"/>
      <c r="M91" s="548"/>
      <c r="N91" s="548"/>
      <c r="O91" s="548"/>
      <c r="P91" s="548"/>
      <c r="Q91" s="597"/>
      <c r="R91" s="597"/>
      <c r="S91" s="597"/>
      <c r="T91" s="597"/>
      <c r="U91" s="597"/>
      <c r="V91" s="597"/>
      <c r="W91" s="597"/>
      <c r="X91" s="597"/>
      <c r="Y91" s="597"/>
      <c r="Z91" s="597"/>
      <c r="AA91" s="597"/>
      <c r="AB91" s="597"/>
      <c r="AC91" s="597"/>
      <c r="AD91" s="597"/>
      <c r="AE91" s="597"/>
      <c r="AF91" s="597"/>
      <c r="AG91" s="597"/>
      <c r="AH91" s="597"/>
      <c r="AI91" s="597"/>
      <c r="AJ91" s="597"/>
      <c r="AK91" s="597"/>
      <c r="AL91" s="597"/>
      <c r="AM91" s="597"/>
      <c r="AN91" s="597"/>
      <c r="AO91" s="597"/>
      <c r="AP91" s="597"/>
      <c r="AQ91" s="597"/>
      <c r="AR91" s="597"/>
      <c r="AS91" s="597"/>
      <c r="AT91" s="597"/>
      <c r="AU91" s="597"/>
      <c r="AV91" s="597"/>
      <c r="AW91" s="597"/>
      <c r="AX91" s="597"/>
      <c r="AY91" s="597"/>
      <c r="AZ91" s="680"/>
      <c r="BA91" s="680"/>
      <c r="BB91" s="680"/>
      <c r="BC91" s="680"/>
      <c r="BD91" s="680"/>
      <c r="BE91" s="405"/>
      <c r="BF91" s="405"/>
      <c r="BG91" s="405"/>
      <c r="BH91" s="405"/>
      <c r="BI91" s="405"/>
      <c r="BJ91" s="405"/>
      <c r="BK91" s="405"/>
      <c r="BL91" s="405"/>
      <c r="BM91" s="405"/>
      <c r="BN91" s="405"/>
      <c r="BO91" s="405"/>
      <c r="BP91" s="405"/>
      <c r="BQ91" s="509">
        <v>85</v>
      </c>
      <c r="BR91" s="695"/>
      <c r="BS91" s="696"/>
      <c r="BT91" s="697"/>
      <c r="BU91" s="697"/>
      <c r="BV91" s="697"/>
      <c r="BW91" s="697"/>
      <c r="BX91" s="697"/>
      <c r="BY91" s="697"/>
      <c r="BZ91" s="697"/>
      <c r="CA91" s="697"/>
      <c r="CB91" s="697"/>
      <c r="CC91" s="697"/>
      <c r="CD91" s="697"/>
      <c r="CE91" s="697"/>
      <c r="CF91" s="697"/>
      <c r="CG91" s="715"/>
      <c r="CH91" s="716"/>
      <c r="CI91" s="717"/>
      <c r="CJ91" s="717"/>
      <c r="CK91" s="717"/>
      <c r="CL91" s="734"/>
      <c r="CM91" s="716"/>
      <c r="CN91" s="717"/>
      <c r="CO91" s="717"/>
      <c r="CP91" s="717"/>
      <c r="CQ91" s="734"/>
      <c r="CR91" s="716"/>
      <c r="CS91" s="717"/>
      <c r="CT91" s="717"/>
      <c r="CU91" s="717"/>
      <c r="CV91" s="734"/>
      <c r="CW91" s="716"/>
      <c r="CX91" s="717"/>
      <c r="CY91" s="717"/>
      <c r="CZ91" s="717"/>
      <c r="DA91" s="734"/>
      <c r="DB91" s="716"/>
      <c r="DC91" s="717"/>
      <c r="DD91" s="717"/>
      <c r="DE91" s="717"/>
      <c r="DF91" s="734"/>
      <c r="DG91" s="716"/>
      <c r="DH91" s="717"/>
      <c r="DI91" s="717"/>
      <c r="DJ91" s="717"/>
      <c r="DK91" s="734"/>
      <c r="DL91" s="716"/>
      <c r="DM91" s="717"/>
      <c r="DN91" s="717"/>
      <c r="DO91" s="717"/>
      <c r="DP91" s="734"/>
      <c r="DQ91" s="716"/>
      <c r="DR91" s="717"/>
      <c r="DS91" s="717"/>
      <c r="DT91" s="717"/>
      <c r="DU91" s="734"/>
      <c r="DV91" s="769"/>
      <c r="DW91" s="770"/>
      <c r="DX91" s="770"/>
      <c r="DY91" s="770"/>
      <c r="DZ91" s="778"/>
      <c r="EA91" s="383"/>
    </row>
    <row r="92" s="380" customFormat="1" ht="26.25" hidden="1" customHeight="1" spans="1:131">
      <c r="A92" s="547"/>
      <c r="B92" s="548"/>
      <c r="C92" s="548"/>
      <c r="D92" s="548"/>
      <c r="E92" s="548"/>
      <c r="F92" s="548"/>
      <c r="G92" s="548"/>
      <c r="H92" s="548"/>
      <c r="I92" s="548"/>
      <c r="J92" s="548"/>
      <c r="K92" s="548"/>
      <c r="L92" s="548"/>
      <c r="M92" s="548"/>
      <c r="N92" s="548"/>
      <c r="O92" s="548"/>
      <c r="P92" s="548"/>
      <c r="Q92" s="597"/>
      <c r="R92" s="597"/>
      <c r="S92" s="597"/>
      <c r="T92" s="597"/>
      <c r="U92" s="597"/>
      <c r="V92" s="597"/>
      <c r="W92" s="597"/>
      <c r="X92" s="597"/>
      <c r="Y92" s="597"/>
      <c r="Z92" s="597"/>
      <c r="AA92" s="597"/>
      <c r="AB92" s="597"/>
      <c r="AC92" s="597"/>
      <c r="AD92" s="597"/>
      <c r="AE92" s="597"/>
      <c r="AF92" s="597"/>
      <c r="AG92" s="597"/>
      <c r="AH92" s="597"/>
      <c r="AI92" s="597"/>
      <c r="AJ92" s="597"/>
      <c r="AK92" s="597"/>
      <c r="AL92" s="597"/>
      <c r="AM92" s="597"/>
      <c r="AN92" s="597"/>
      <c r="AO92" s="597"/>
      <c r="AP92" s="597"/>
      <c r="AQ92" s="597"/>
      <c r="AR92" s="597"/>
      <c r="AS92" s="597"/>
      <c r="AT92" s="597"/>
      <c r="AU92" s="597"/>
      <c r="AV92" s="597"/>
      <c r="AW92" s="597"/>
      <c r="AX92" s="597"/>
      <c r="AY92" s="597"/>
      <c r="AZ92" s="680"/>
      <c r="BA92" s="680"/>
      <c r="BB92" s="680"/>
      <c r="BC92" s="680"/>
      <c r="BD92" s="680"/>
      <c r="BE92" s="405"/>
      <c r="BF92" s="405"/>
      <c r="BG92" s="405"/>
      <c r="BH92" s="405"/>
      <c r="BI92" s="405"/>
      <c r="BJ92" s="405"/>
      <c r="BK92" s="405"/>
      <c r="BL92" s="405"/>
      <c r="BM92" s="405"/>
      <c r="BN92" s="405"/>
      <c r="BO92" s="405"/>
      <c r="BP92" s="405"/>
      <c r="BQ92" s="509">
        <v>86</v>
      </c>
      <c r="BR92" s="695"/>
      <c r="BS92" s="696"/>
      <c r="BT92" s="697"/>
      <c r="BU92" s="697"/>
      <c r="BV92" s="697"/>
      <c r="BW92" s="697"/>
      <c r="BX92" s="697"/>
      <c r="BY92" s="697"/>
      <c r="BZ92" s="697"/>
      <c r="CA92" s="697"/>
      <c r="CB92" s="697"/>
      <c r="CC92" s="697"/>
      <c r="CD92" s="697"/>
      <c r="CE92" s="697"/>
      <c r="CF92" s="697"/>
      <c r="CG92" s="715"/>
      <c r="CH92" s="716"/>
      <c r="CI92" s="717"/>
      <c r="CJ92" s="717"/>
      <c r="CK92" s="717"/>
      <c r="CL92" s="734"/>
      <c r="CM92" s="716"/>
      <c r="CN92" s="717"/>
      <c r="CO92" s="717"/>
      <c r="CP92" s="717"/>
      <c r="CQ92" s="734"/>
      <c r="CR92" s="716"/>
      <c r="CS92" s="717"/>
      <c r="CT92" s="717"/>
      <c r="CU92" s="717"/>
      <c r="CV92" s="734"/>
      <c r="CW92" s="716"/>
      <c r="CX92" s="717"/>
      <c r="CY92" s="717"/>
      <c r="CZ92" s="717"/>
      <c r="DA92" s="734"/>
      <c r="DB92" s="716"/>
      <c r="DC92" s="717"/>
      <c r="DD92" s="717"/>
      <c r="DE92" s="717"/>
      <c r="DF92" s="734"/>
      <c r="DG92" s="716"/>
      <c r="DH92" s="717"/>
      <c r="DI92" s="717"/>
      <c r="DJ92" s="717"/>
      <c r="DK92" s="734"/>
      <c r="DL92" s="716"/>
      <c r="DM92" s="717"/>
      <c r="DN92" s="717"/>
      <c r="DO92" s="717"/>
      <c r="DP92" s="734"/>
      <c r="DQ92" s="716"/>
      <c r="DR92" s="717"/>
      <c r="DS92" s="717"/>
      <c r="DT92" s="717"/>
      <c r="DU92" s="734"/>
      <c r="DV92" s="769"/>
      <c r="DW92" s="770"/>
      <c r="DX92" s="770"/>
      <c r="DY92" s="770"/>
      <c r="DZ92" s="778"/>
      <c r="EA92" s="383"/>
    </row>
    <row r="93" s="380" customFormat="1" ht="26.25" hidden="1" customHeight="1" spans="1:131">
      <c r="A93" s="547"/>
      <c r="B93" s="548"/>
      <c r="C93" s="548"/>
      <c r="D93" s="548"/>
      <c r="E93" s="548"/>
      <c r="F93" s="548"/>
      <c r="G93" s="548"/>
      <c r="H93" s="548"/>
      <c r="I93" s="548"/>
      <c r="J93" s="548"/>
      <c r="K93" s="548"/>
      <c r="L93" s="548"/>
      <c r="M93" s="548"/>
      <c r="N93" s="548"/>
      <c r="O93" s="548"/>
      <c r="P93" s="548"/>
      <c r="Q93" s="597"/>
      <c r="R93" s="597"/>
      <c r="S93" s="597"/>
      <c r="T93" s="597"/>
      <c r="U93" s="597"/>
      <c r="V93" s="597"/>
      <c r="W93" s="597"/>
      <c r="X93" s="597"/>
      <c r="Y93" s="597"/>
      <c r="Z93" s="597"/>
      <c r="AA93" s="597"/>
      <c r="AB93" s="597"/>
      <c r="AC93" s="597"/>
      <c r="AD93" s="597"/>
      <c r="AE93" s="597"/>
      <c r="AF93" s="597"/>
      <c r="AG93" s="597"/>
      <c r="AH93" s="597"/>
      <c r="AI93" s="597"/>
      <c r="AJ93" s="597"/>
      <c r="AK93" s="597"/>
      <c r="AL93" s="597"/>
      <c r="AM93" s="597"/>
      <c r="AN93" s="597"/>
      <c r="AO93" s="597"/>
      <c r="AP93" s="597"/>
      <c r="AQ93" s="597"/>
      <c r="AR93" s="597"/>
      <c r="AS93" s="597"/>
      <c r="AT93" s="597"/>
      <c r="AU93" s="597"/>
      <c r="AV93" s="597"/>
      <c r="AW93" s="597"/>
      <c r="AX93" s="597"/>
      <c r="AY93" s="597"/>
      <c r="AZ93" s="680"/>
      <c r="BA93" s="680"/>
      <c r="BB93" s="680"/>
      <c r="BC93" s="680"/>
      <c r="BD93" s="680"/>
      <c r="BE93" s="405"/>
      <c r="BF93" s="405"/>
      <c r="BG93" s="405"/>
      <c r="BH93" s="405"/>
      <c r="BI93" s="405"/>
      <c r="BJ93" s="405"/>
      <c r="BK93" s="405"/>
      <c r="BL93" s="405"/>
      <c r="BM93" s="405"/>
      <c r="BN93" s="405"/>
      <c r="BO93" s="405"/>
      <c r="BP93" s="405"/>
      <c r="BQ93" s="509">
        <v>87</v>
      </c>
      <c r="BR93" s="695"/>
      <c r="BS93" s="696"/>
      <c r="BT93" s="697"/>
      <c r="BU93" s="697"/>
      <c r="BV93" s="697"/>
      <c r="BW93" s="697"/>
      <c r="BX93" s="697"/>
      <c r="BY93" s="697"/>
      <c r="BZ93" s="697"/>
      <c r="CA93" s="697"/>
      <c r="CB93" s="697"/>
      <c r="CC93" s="697"/>
      <c r="CD93" s="697"/>
      <c r="CE93" s="697"/>
      <c r="CF93" s="697"/>
      <c r="CG93" s="715"/>
      <c r="CH93" s="716"/>
      <c r="CI93" s="717"/>
      <c r="CJ93" s="717"/>
      <c r="CK93" s="717"/>
      <c r="CL93" s="734"/>
      <c r="CM93" s="716"/>
      <c r="CN93" s="717"/>
      <c r="CO93" s="717"/>
      <c r="CP93" s="717"/>
      <c r="CQ93" s="734"/>
      <c r="CR93" s="716"/>
      <c r="CS93" s="717"/>
      <c r="CT93" s="717"/>
      <c r="CU93" s="717"/>
      <c r="CV93" s="734"/>
      <c r="CW93" s="716"/>
      <c r="CX93" s="717"/>
      <c r="CY93" s="717"/>
      <c r="CZ93" s="717"/>
      <c r="DA93" s="734"/>
      <c r="DB93" s="716"/>
      <c r="DC93" s="717"/>
      <c r="DD93" s="717"/>
      <c r="DE93" s="717"/>
      <c r="DF93" s="734"/>
      <c r="DG93" s="716"/>
      <c r="DH93" s="717"/>
      <c r="DI93" s="717"/>
      <c r="DJ93" s="717"/>
      <c r="DK93" s="734"/>
      <c r="DL93" s="716"/>
      <c r="DM93" s="717"/>
      <c r="DN93" s="717"/>
      <c r="DO93" s="717"/>
      <c r="DP93" s="734"/>
      <c r="DQ93" s="716"/>
      <c r="DR93" s="717"/>
      <c r="DS93" s="717"/>
      <c r="DT93" s="717"/>
      <c r="DU93" s="734"/>
      <c r="DV93" s="769"/>
      <c r="DW93" s="770"/>
      <c r="DX93" s="770"/>
      <c r="DY93" s="770"/>
      <c r="DZ93" s="778"/>
      <c r="EA93" s="383"/>
    </row>
    <row r="94" s="380" customFormat="1" ht="26.25" hidden="1" customHeight="1" spans="1:131">
      <c r="A94" s="547"/>
      <c r="B94" s="548"/>
      <c r="C94" s="548"/>
      <c r="D94" s="548"/>
      <c r="E94" s="548"/>
      <c r="F94" s="548"/>
      <c r="G94" s="548"/>
      <c r="H94" s="548"/>
      <c r="I94" s="548"/>
      <c r="J94" s="548"/>
      <c r="K94" s="548"/>
      <c r="L94" s="548"/>
      <c r="M94" s="548"/>
      <c r="N94" s="548"/>
      <c r="O94" s="548"/>
      <c r="P94" s="548"/>
      <c r="Q94" s="597"/>
      <c r="R94" s="597"/>
      <c r="S94" s="597"/>
      <c r="T94" s="597"/>
      <c r="U94" s="597"/>
      <c r="V94" s="597"/>
      <c r="W94" s="597"/>
      <c r="X94" s="597"/>
      <c r="Y94" s="597"/>
      <c r="Z94" s="597"/>
      <c r="AA94" s="597"/>
      <c r="AB94" s="597"/>
      <c r="AC94" s="597"/>
      <c r="AD94" s="597"/>
      <c r="AE94" s="597"/>
      <c r="AF94" s="597"/>
      <c r="AG94" s="597"/>
      <c r="AH94" s="597"/>
      <c r="AI94" s="597"/>
      <c r="AJ94" s="597"/>
      <c r="AK94" s="597"/>
      <c r="AL94" s="597"/>
      <c r="AM94" s="597"/>
      <c r="AN94" s="597"/>
      <c r="AO94" s="597"/>
      <c r="AP94" s="597"/>
      <c r="AQ94" s="597"/>
      <c r="AR94" s="597"/>
      <c r="AS94" s="597"/>
      <c r="AT94" s="597"/>
      <c r="AU94" s="597"/>
      <c r="AV94" s="597"/>
      <c r="AW94" s="597"/>
      <c r="AX94" s="597"/>
      <c r="AY94" s="597"/>
      <c r="AZ94" s="680"/>
      <c r="BA94" s="680"/>
      <c r="BB94" s="680"/>
      <c r="BC94" s="680"/>
      <c r="BD94" s="680"/>
      <c r="BE94" s="405"/>
      <c r="BF94" s="405"/>
      <c r="BG94" s="405"/>
      <c r="BH94" s="405"/>
      <c r="BI94" s="405"/>
      <c r="BJ94" s="405"/>
      <c r="BK94" s="405"/>
      <c r="BL94" s="405"/>
      <c r="BM94" s="405"/>
      <c r="BN94" s="405"/>
      <c r="BO94" s="405"/>
      <c r="BP94" s="405"/>
      <c r="BQ94" s="509">
        <v>88</v>
      </c>
      <c r="BR94" s="695"/>
      <c r="BS94" s="696"/>
      <c r="BT94" s="697"/>
      <c r="BU94" s="697"/>
      <c r="BV94" s="697"/>
      <c r="BW94" s="697"/>
      <c r="BX94" s="697"/>
      <c r="BY94" s="697"/>
      <c r="BZ94" s="697"/>
      <c r="CA94" s="697"/>
      <c r="CB94" s="697"/>
      <c r="CC94" s="697"/>
      <c r="CD94" s="697"/>
      <c r="CE94" s="697"/>
      <c r="CF94" s="697"/>
      <c r="CG94" s="715"/>
      <c r="CH94" s="716"/>
      <c r="CI94" s="717"/>
      <c r="CJ94" s="717"/>
      <c r="CK94" s="717"/>
      <c r="CL94" s="734"/>
      <c r="CM94" s="716"/>
      <c r="CN94" s="717"/>
      <c r="CO94" s="717"/>
      <c r="CP94" s="717"/>
      <c r="CQ94" s="734"/>
      <c r="CR94" s="716"/>
      <c r="CS94" s="717"/>
      <c r="CT94" s="717"/>
      <c r="CU94" s="717"/>
      <c r="CV94" s="734"/>
      <c r="CW94" s="716"/>
      <c r="CX94" s="717"/>
      <c r="CY94" s="717"/>
      <c r="CZ94" s="717"/>
      <c r="DA94" s="734"/>
      <c r="DB94" s="716"/>
      <c r="DC94" s="717"/>
      <c r="DD94" s="717"/>
      <c r="DE94" s="717"/>
      <c r="DF94" s="734"/>
      <c r="DG94" s="716"/>
      <c r="DH94" s="717"/>
      <c r="DI94" s="717"/>
      <c r="DJ94" s="717"/>
      <c r="DK94" s="734"/>
      <c r="DL94" s="716"/>
      <c r="DM94" s="717"/>
      <c r="DN94" s="717"/>
      <c r="DO94" s="717"/>
      <c r="DP94" s="734"/>
      <c r="DQ94" s="716"/>
      <c r="DR94" s="717"/>
      <c r="DS94" s="717"/>
      <c r="DT94" s="717"/>
      <c r="DU94" s="734"/>
      <c r="DV94" s="769"/>
      <c r="DW94" s="770"/>
      <c r="DX94" s="770"/>
      <c r="DY94" s="770"/>
      <c r="DZ94" s="778"/>
      <c r="EA94" s="383"/>
    </row>
    <row r="95" s="380" customFormat="1" ht="26.25" hidden="1" customHeight="1" spans="1:131">
      <c r="A95" s="547"/>
      <c r="B95" s="548"/>
      <c r="C95" s="548"/>
      <c r="D95" s="548"/>
      <c r="E95" s="548"/>
      <c r="F95" s="548"/>
      <c r="G95" s="548"/>
      <c r="H95" s="548"/>
      <c r="I95" s="548"/>
      <c r="J95" s="548"/>
      <c r="K95" s="548"/>
      <c r="L95" s="548"/>
      <c r="M95" s="548"/>
      <c r="N95" s="548"/>
      <c r="O95" s="548"/>
      <c r="P95" s="548"/>
      <c r="Q95" s="597"/>
      <c r="R95" s="597"/>
      <c r="S95" s="597"/>
      <c r="T95" s="597"/>
      <c r="U95" s="597"/>
      <c r="V95" s="597"/>
      <c r="W95" s="597"/>
      <c r="X95" s="597"/>
      <c r="Y95" s="597"/>
      <c r="Z95" s="597"/>
      <c r="AA95" s="597"/>
      <c r="AB95" s="597"/>
      <c r="AC95" s="597"/>
      <c r="AD95" s="597"/>
      <c r="AE95" s="597"/>
      <c r="AF95" s="597"/>
      <c r="AG95" s="597"/>
      <c r="AH95" s="597"/>
      <c r="AI95" s="597"/>
      <c r="AJ95" s="597"/>
      <c r="AK95" s="597"/>
      <c r="AL95" s="597"/>
      <c r="AM95" s="597"/>
      <c r="AN95" s="597"/>
      <c r="AO95" s="597"/>
      <c r="AP95" s="597"/>
      <c r="AQ95" s="597"/>
      <c r="AR95" s="597"/>
      <c r="AS95" s="597"/>
      <c r="AT95" s="597"/>
      <c r="AU95" s="597"/>
      <c r="AV95" s="597"/>
      <c r="AW95" s="597"/>
      <c r="AX95" s="597"/>
      <c r="AY95" s="597"/>
      <c r="AZ95" s="680"/>
      <c r="BA95" s="680"/>
      <c r="BB95" s="680"/>
      <c r="BC95" s="680"/>
      <c r="BD95" s="680"/>
      <c r="BE95" s="405"/>
      <c r="BF95" s="405"/>
      <c r="BG95" s="405"/>
      <c r="BH95" s="405"/>
      <c r="BI95" s="405"/>
      <c r="BJ95" s="405"/>
      <c r="BK95" s="405"/>
      <c r="BL95" s="405"/>
      <c r="BM95" s="405"/>
      <c r="BN95" s="405"/>
      <c r="BO95" s="405"/>
      <c r="BP95" s="405"/>
      <c r="BQ95" s="509">
        <v>89</v>
      </c>
      <c r="BR95" s="695"/>
      <c r="BS95" s="696"/>
      <c r="BT95" s="697"/>
      <c r="BU95" s="697"/>
      <c r="BV95" s="697"/>
      <c r="BW95" s="697"/>
      <c r="BX95" s="697"/>
      <c r="BY95" s="697"/>
      <c r="BZ95" s="697"/>
      <c r="CA95" s="697"/>
      <c r="CB95" s="697"/>
      <c r="CC95" s="697"/>
      <c r="CD95" s="697"/>
      <c r="CE95" s="697"/>
      <c r="CF95" s="697"/>
      <c r="CG95" s="715"/>
      <c r="CH95" s="716"/>
      <c r="CI95" s="717"/>
      <c r="CJ95" s="717"/>
      <c r="CK95" s="717"/>
      <c r="CL95" s="734"/>
      <c r="CM95" s="716"/>
      <c r="CN95" s="717"/>
      <c r="CO95" s="717"/>
      <c r="CP95" s="717"/>
      <c r="CQ95" s="734"/>
      <c r="CR95" s="716"/>
      <c r="CS95" s="717"/>
      <c r="CT95" s="717"/>
      <c r="CU95" s="717"/>
      <c r="CV95" s="734"/>
      <c r="CW95" s="716"/>
      <c r="CX95" s="717"/>
      <c r="CY95" s="717"/>
      <c r="CZ95" s="717"/>
      <c r="DA95" s="734"/>
      <c r="DB95" s="716"/>
      <c r="DC95" s="717"/>
      <c r="DD95" s="717"/>
      <c r="DE95" s="717"/>
      <c r="DF95" s="734"/>
      <c r="DG95" s="716"/>
      <c r="DH95" s="717"/>
      <c r="DI95" s="717"/>
      <c r="DJ95" s="717"/>
      <c r="DK95" s="734"/>
      <c r="DL95" s="716"/>
      <c r="DM95" s="717"/>
      <c r="DN95" s="717"/>
      <c r="DO95" s="717"/>
      <c r="DP95" s="734"/>
      <c r="DQ95" s="716"/>
      <c r="DR95" s="717"/>
      <c r="DS95" s="717"/>
      <c r="DT95" s="717"/>
      <c r="DU95" s="734"/>
      <c r="DV95" s="769"/>
      <c r="DW95" s="770"/>
      <c r="DX95" s="770"/>
      <c r="DY95" s="770"/>
      <c r="DZ95" s="778"/>
      <c r="EA95" s="383"/>
    </row>
    <row r="96" s="380" customFormat="1" ht="26.25" hidden="1" customHeight="1" spans="1:131">
      <c r="A96" s="547"/>
      <c r="B96" s="548"/>
      <c r="C96" s="548"/>
      <c r="D96" s="548"/>
      <c r="E96" s="548"/>
      <c r="F96" s="548"/>
      <c r="G96" s="548"/>
      <c r="H96" s="548"/>
      <c r="I96" s="548"/>
      <c r="J96" s="548"/>
      <c r="K96" s="548"/>
      <c r="L96" s="548"/>
      <c r="M96" s="548"/>
      <c r="N96" s="548"/>
      <c r="O96" s="548"/>
      <c r="P96" s="548"/>
      <c r="Q96" s="597"/>
      <c r="R96" s="597"/>
      <c r="S96" s="597"/>
      <c r="T96" s="597"/>
      <c r="U96" s="597"/>
      <c r="V96" s="597"/>
      <c r="W96" s="597"/>
      <c r="X96" s="597"/>
      <c r="Y96" s="597"/>
      <c r="Z96" s="597"/>
      <c r="AA96" s="597"/>
      <c r="AB96" s="597"/>
      <c r="AC96" s="597"/>
      <c r="AD96" s="597"/>
      <c r="AE96" s="597"/>
      <c r="AF96" s="597"/>
      <c r="AG96" s="597"/>
      <c r="AH96" s="597"/>
      <c r="AI96" s="597"/>
      <c r="AJ96" s="597"/>
      <c r="AK96" s="597"/>
      <c r="AL96" s="597"/>
      <c r="AM96" s="597"/>
      <c r="AN96" s="597"/>
      <c r="AO96" s="597"/>
      <c r="AP96" s="597"/>
      <c r="AQ96" s="597"/>
      <c r="AR96" s="597"/>
      <c r="AS96" s="597"/>
      <c r="AT96" s="597"/>
      <c r="AU96" s="597"/>
      <c r="AV96" s="597"/>
      <c r="AW96" s="597"/>
      <c r="AX96" s="597"/>
      <c r="AY96" s="597"/>
      <c r="AZ96" s="680"/>
      <c r="BA96" s="680"/>
      <c r="BB96" s="680"/>
      <c r="BC96" s="680"/>
      <c r="BD96" s="680"/>
      <c r="BE96" s="405"/>
      <c r="BF96" s="405"/>
      <c r="BG96" s="405"/>
      <c r="BH96" s="405"/>
      <c r="BI96" s="405"/>
      <c r="BJ96" s="405"/>
      <c r="BK96" s="405"/>
      <c r="BL96" s="405"/>
      <c r="BM96" s="405"/>
      <c r="BN96" s="405"/>
      <c r="BO96" s="405"/>
      <c r="BP96" s="405"/>
      <c r="BQ96" s="509">
        <v>90</v>
      </c>
      <c r="BR96" s="695"/>
      <c r="BS96" s="696"/>
      <c r="BT96" s="697"/>
      <c r="BU96" s="697"/>
      <c r="BV96" s="697"/>
      <c r="BW96" s="697"/>
      <c r="BX96" s="697"/>
      <c r="BY96" s="697"/>
      <c r="BZ96" s="697"/>
      <c r="CA96" s="697"/>
      <c r="CB96" s="697"/>
      <c r="CC96" s="697"/>
      <c r="CD96" s="697"/>
      <c r="CE96" s="697"/>
      <c r="CF96" s="697"/>
      <c r="CG96" s="715"/>
      <c r="CH96" s="716"/>
      <c r="CI96" s="717"/>
      <c r="CJ96" s="717"/>
      <c r="CK96" s="717"/>
      <c r="CL96" s="734"/>
      <c r="CM96" s="716"/>
      <c r="CN96" s="717"/>
      <c r="CO96" s="717"/>
      <c r="CP96" s="717"/>
      <c r="CQ96" s="734"/>
      <c r="CR96" s="716"/>
      <c r="CS96" s="717"/>
      <c r="CT96" s="717"/>
      <c r="CU96" s="717"/>
      <c r="CV96" s="734"/>
      <c r="CW96" s="716"/>
      <c r="CX96" s="717"/>
      <c r="CY96" s="717"/>
      <c r="CZ96" s="717"/>
      <c r="DA96" s="734"/>
      <c r="DB96" s="716"/>
      <c r="DC96" s="717"/>
      <c r="DD96" s="717"/>
      <c r="DE96" s="717"/>
      <c r="DF96" s="734"/>
      <c r="DG96" s="716"/>
      <c r="DH96" s="717"/>
      <c r="DI96" s="717"/>
      <c r="DJ96" s="717"/>
      <c r="DK96" s="734"/>
      <c r="DL96" s="716"/>
      <c r="DM96" s="717"/>
      <c r="DN96" s="717"/>
      <c r="DO96" s="717"/>
      <c r="DP96" s="734"/>
      <c r="DQ96" s="716"/>
      <c r="DR96" s="717"/>
      <c r="DS96" s="717"/>
      <c r="DT96" s="717"/>
      <c r="DU96" s="734"/>
      <c r="DV96" s="769"/>
      <c r="DW96" s="770"/>
      <c r="DX96" s="770"/>
      <c r="DY96" s="770"/>
      <c r="DZ96" s="778"/>
      <c r="EA96" s="383"/>
    </row>
    <row r="97" s="380" customFormat="1" ht="26.25" hidden="1" customHeight="1" spans="1:131">
      <c r="A97" s="547"/>
      <c r="B97" s="548"/>
      <c r="C97" s="548"/>
      <c r="D97" s="548"/>
      <c r="E97" s="548"/>
      <c r="F97" s="548"/>
      <c r="G97" s="548"/>
      <c r="H97" s="548"/>
      <c r="I97" s="548"/>
      <c r="J97" s="548"/>
      <c r="K97" s="548"/>
      <c r="L97" s="548"/>
      <c r="M97" s="548"/>
      <c r="N97" s="548"/>
      <c r="O97" s="548"/>
      <c r="P97" s="548"/>
      <c r="Q97" s="597"/>
      <c r="R97" s="597"/>
      <c r="S97" s="597"/>
      <c r="T97" s="597"/>
      <c r="U97" s="597"/>
      <c r="V97" s="597"/>
      <c r="W97" s="597"/>
      <c r="X97" s="597"/>
      <c r="Y97" s="597"/>
      <c r="Z97" s="597"/>
      <c r="AA97" s="597"/>
      <c r="AB97" s="597"/>
      <c r="AC97" s="597"/>
      <c r="AD97" s="597"/>
      <c r="AE97" s="597"/>
      <c r="AF97" s="597"/>
      <c r="AG97" s="597"/>
      <c r="AH97" s="597"/>
      <c r="AI97" s="597"/>
      <c r="AJ97" s="597"/>
      <c r="AK97" s="597"/>
      <c r="AL97" s="597"/>
      <c r="AM97" s="597"/>
      <c r="AN97" s="597"/>
      <c r="AO97" s="597"/>
      <c r="AP97" s="597"/>
      <c r="AQ97" s="597"/>
      <c r="AR97" s="597"/>
      <c r="AS97" s="597"/>
      <c r="AT97" s="597"/>
      <c r="AU97" s="597"/>
      <c r="AV97" s="597"/>
      <c r="AW97" s="597"/>
      <c r="AX97" s="597"/>
      <c r="AY97" s="597"/>
      <c r="AZ97" s="680"/>
      <c r="BA97" s="680"/>
      <c r="BB97" s="680"/>
      <c r="BC97" s="680"/>
      <c r="BD97" s="680"/>
      <c r="BE97" s="405"/>
      <c r="BF97" s="405"/>
      <c r="BG97" s="405"/>
      <c r="BH97" s="405"/>
      <c r="BI97" s="405"/>
      <c r="BJ97" s="405"/>
      <c r="BK97" s="405"/>
      <c r="BL97" s="405"/>
      <c r="BM97" s="405"/>
      <c r="BN97" s="405"/>
      <c r="BO97" s="405"/>
      <c r="BP97" s="405"/>
      <c r="BQ97" s="509">
        <v>91</v>
      </c>
      <c r="BR97" s="695"/>
      <c r="BS97" s="696"/>
      <c r="BT97" s="697"/>
      <c r="BU97" s="697"/>
      <c r="BV97" s="697"/>
      <c r="BW97" s="697"/>
      <c r="BX97" s="697"/>
      <c r="BY97" s="697"/>
      <c r="BZ97" s="697"/>
      <c r="CA97" s="697"/>
      <c r="CB97" s="697"/>
      <c r="CC97" s="697"/>
      <c r="CD97" s="697"/>
      <c r="CE97" s="697"/>
      <c r="CF97" s="697"/>
      <c r="CG97" s="715"/>
      <c r="CH97" s="716"/>
      <c r="CI97" s="717"/>
      <c r="CJ97" s="717"/>
      <c r="CK97" s="717"/>
      <c r="CL97" s="734"/>
      <c r="CM97" s="716"/>
      <c r="CN97" s="717"/>
      <c r="CO97" s="717"/>
      <c r="CP97" s="717"/>
      <c r="CQ97" s="734"/>
      <c r="CR97" s="716"/>
      <c r="CS97" s="717"/>
      <c r="CT97" s="717"/>
      <c r="CU97" s="717"/>
      <c r="CV97" s="734"/>
      <c r="CW97" s="716"/>
      <c r="CX97" s="717"/>
      <c r="CY97" s="717"/>
      <c r="CZ97" s="717"/>
      <c r="DA97" s="734"/>
      <c r="DB97" s="716"/>
      <c r="DC97" s="717"/>
      <c r="DD97" s="717"/>
      <c r="DE97" s="717"/>
      <c r="DF97" s="734"/>
      <c r="DG97" s="716"/>
      <c r="DH97" s="717"/>
      <c r="DI97" s="717"/>
      <c r="DJ97" s="717"/>
      <c r="DK97" s="734"/>
      <c r="DL97" s="716"/>
      <c r="DM97" s="717"/>
      <c r="DN97" s="717"/>
      <c r="DO97" s="717"/>
      <c r="DP97" s="734"/>
      <c r="DQ97" s="716"/>
      <c r="DR97" s="717"/>
      <c r="DS97" s="717"/>
      <c r="DT97" s="717"/>
      <c r="DU97" s="734"/>
      <c r="DV97" s="769"/>
      <c r="DW97" s="770"/>
      <c r="DX97" s="770"/>
      <c r="DY97" s="770"/>
      <c r="DZ97" s="778"/>
      <c r="EA97" s="383"/>
    </row>
    <row r="98" s="380" customFormat="1" ht="26.25" hidden="1" customHeight="1" spans="1:131">
      <c r="A98" s="547"/>
      <c r="B98" s="548"/>
      <c r="C98" s="548"/>
      <c r="D98" s="548"/>
      <c r="E98" s="548"/>
      <c r="F98" s="548"/>
      <c r="G98" s="548"/>
      <c r="H98" s="548"/>
      <c r="I98" s="548"/>
      <c r="J98" s="548"/>
      <c r="K98" s="548"/>
      <c r="L98" s="548"/>
      <c r="M98" s="548"/>
      <c r="N98" s="548"/>
      <c r="O98" s="548"/>
      <c r="P98" s="548"/>
      <c r="Q98" s="597"/>
      <c r="R98" s="597"/>
      <c r="S98" s="597"/>
      <c r="T98" s="597"/>
      <c r="U98" s="597"/>
      <c r="V98" s="597"/>
      <c r="W98" s="597"/>
      <c r="X98" s="597"/>
      <c r="Y98" s="597"/>
      <c r="Z98" s="597"/>
      <c r="AA98" s="597"/>
      <c r="AB98" s="597"/>
      <c r="AC98" s="597"/>
      <c r="AD98" s="597"/>
      <c r="AE98" s="597"/>
      <c r="AF98" s="597"/>
      <c r="AG98" s="597"/>
      <c r="AH98" s="597"/>
      <c r="AI98" s="597"/>
      <c r="AJ98" s="597"/>
      <c r="AK98" s="597"/>
      <c r="AL98" s="597"/>
      <c r="AM98" s="597"/>
      <c r="AN98" s="597"/>
      <c r="AO98" s="597"/>
      <c r="AP98" s="597"/>
      <c r="AQ98" s="597"/>
      <c r="AR98" s="597"/>
      <c r="AS98" s="597"/>
      <c r="AT98" s="597"/>
      <c r="AU98" s="597"/>
      <c r="AV98" s="597"/>
      <c r="AW98" s="597"/>
      <c r="AX98" s="597"/>
      <c r="AY98" s="597"/>
      <c r="AZ98" s="680"/>
      <c r="BA98" s="680"/>
      <c r="BB98" s="680"/>
      <c r="BC98" s="680"/>
      <c r="BD98" s="680"/>
      <c r="BE98" s="405"/>
      <c r="BF98" s="405"/>
      <c r="BG98" s="405"/>
      <c r="BH98" s="405"/>
      <c r="BI98" s="405"/>
      <c r="BJ98" s="405"/>
      <c r="BK98" s="405"/>
      <c r="BL98" s="405"/>
      <c r="BM98" s="405"/>
      <c r="BN98" s="405"/>
      <c r="BO98" s="405"/>
      <c r="BP98" s="405"/>
      <c r="BQ98" s="509">
        <v>92</v>
      </c>
      <c r="BR98" s="695"/>
      <c r="BS98" s="696"/>
      <c r="BT98" s="697"/>
      <c r="BU98" s="697"/>
      <c r="BV98" s="697"/>
      <c r="BW98" s="697"/>
      <c r="BX98" s="697"/>
      <c r="BY98" s="697"/>
      <c r="BZ98" s="697"/>
      <c r="CA98" s="697"/>
      <c r="CB98" s="697"/>
      <c r="CC98" s="697"/>
      <c r="CD98" s="697"/>
      <c r="CE98" s="697"/>
      <c r="CF98" s="697"/>
      <c r="CG98" s="715"/>
      <c r="CH98" s="716"/>
      <c r="CI98" s="717"/>
      <c r="CJ98" s="717"/>
      <c r="CK98" s="717"/>
      <c r="CL98" s="734"/>
      <c r="CM98" s="716"/>
      <c r="CN98" s="717"/>
      <c r="CO98" s="717"/>
      <c r="CP98" s="717"/>
      <c r="CQ98" s="734"/>
      <c r="CR98" s="716"/>
      <c r="CS98" s="717"/>
      <c r="CT98" s="717"/>
      <c r="CU98" s="717"/>
      <c r="CV98" s="734"/>
      <c r="CW98" s="716"/>
      <c r="CX98" s="717"/>
      <c r="CY98" s="717"/>
      <c r="CZ98" s="717"/>
      <c r="DA98" s="734"/>
      <c r="DB98" s="716"/>
      <c r="DC98" s="717"/>
      <c r="DD98" s="717"/>
      <c r="DE98" s="717"/>
      <c r="DF98" s="734"/>
      <c r="DG98" s="716"/>
      <c r="DH98" s="717"/>
      <c r="DI98" s="717"/>
      <c r="DJ98" s="717"/>
      <c r="DK98" s="734"/>
      <c r="DL98" s="716"/>
      <c r="DM98" s="717"/>
      <c r="DN98" s="717"/>
      <c r="DO98" s="717"/>
      <c r="DP98" s="734"/>
      <c r="DQ98" s="716"/>
      <c r="DR98" s="717"/>
      <c r="DS98" s="717"/>
      <c r="DT98" s="717"/>
      <c r="DU98" s="734"/>
      <c r="DV98" s="769"/>
      <c r="DW98" s="770"/>
      <c r="DX98" s="770"/>
      <c r="DY98" s="770"/>
      <c r="DZ98" s="778"/>
      <c r="EA98" s="383"/>
    </row>
    <row r="99" s="380" customFormat="1" ht="26.25" hidden="1" customHeight="1" spans="1:131">
      <c r="A99" s="547"/>
      <c r="B99" s="548"/>
      <c r="C99" s="548"/>
      <c r="D99" s="548"/>
      <c r="E99" s="548"/>
      <c r="F99" s="548"/>
      <c r="G99" s="548"/>
      <c r="H99" s="548"/>
      <c r="I99" s="548"/>
      <c r="J99" s="548"/>
      <c r="K99" s="548"/>
      <c r="L99" s="548"/>
      <c r="M99" s="548"/>
      <c r="N99" s="548"/>
      <c r="O99" s="548"/>
      <c r="P99" s="548"/>
      <c r="Q99" s="597"/>
      <c r="R99" s="597"/>
      <c r="S99" s="597"/>
      <c r="T99" s="597"/>
      <c r="U99" s="597"/>
      <c r="V99" s="597"/>
      <c r="W99" s="597"/>
      <c r="X99" s="597"/>
      <c r="Y99" s="597"/>
      <c r="Z99" s="597"/>
      <c r="AA99" s="597"/>
      <c r="AB99" s="597"/>
      <c r="AC99" s="597"/>
      <c r="AD99" s="597"/>
      <c r="AE99" s="597"/>
      <c r="AF99" s="597"/>
      <c r="AG99" s="597"/>
      <c r="AH99" s="597"/>
      <c r="AI99" s="597"/>
      <c r="AJ99" s="597"/>
      <c r="AK99" s="597"/>
      <c r="AL99" s="597"/>
      <c r="AM99" s="597"/>
      <c r="AN99" s="597"/>
      <c r="AO99" s="597"/>
      <c r="AP99" s="597"/>
      <c r="AQ99" s="597"/>
      <c r="AR99" s="597"/>
      <c r="AS99" s="597"/>
      <c r="AT99" s="597"/>
      <c r="AU99" s="597"/>
      <c r="AV99" s="597"/>
      <c r="AW99" s="597"/>
      <c r="AX99" s="597"/>
      <c r="AY99" s="597"/>
      <c r="AZ99" s="680"/>
      <c r="BA99" s="680"/>
      <c r="BB99" s="680"/>
      <c r="BC99" s="680"/>
      <c r="BD99" s="680"/>
      <c r="BE99" s="405"/>
      <c r="BF99" s="405"/>
      <c r="BG99" s="405"/>
      <c r="BH99" s="405"/>
      <c r="BI99" s="405"/>
      <c r="BJ99" s="405"/>
      <c r="BK99" s="405"/>
      <c r="BL99" s="405"/>
      <c r="BM99" s="405"/>
      <c r="BN99" s="405"/>
      <c r="BO99" s="405"/>
      <c r="BP99" s="405"/>
      <c r="BQ99" s="509">
        <v>93</v>
      </c>
      <c r="BR99" s="695"/>
      <c r="BS99" s="696"/>
      <c r="BT99" s="697"/>
      <c r="BU99" s="697"/>
      <c r="BV99" s="697"/>
      <c r="BW99" s="697"/>
      <c r="BX99" s="697"/>
      <c r="BY99" s="697"/>
      <c r="BZ99" s="697"/>
      <c r="CA99" s="697"/>
      <c r="CB99" s="697"/>
      <c r="CC99" s="697"/>
      <c r="CD99" s="697"/>
      <c r="CE99" s="697"/>
      <c r="CF99" s="697"/>
      <c r="CG99" s="715"/>
      <c r="CH99" s="716"/>
      <c r="CI99" s="717"/>
      <c r="CJ99" s="717"/>
      <c r="CK99" s="717"/>
      <c r="CL99" s="734"/>
      <c r="CM99" s="716"/>
      <c r="CN99" s="717"/>
      <c r="CO99" s="717"/>
      <c r="CP99" s="717"/>
      <c r="CQ99" s="734"/>
      <c r="CR99" s="716"/>
      <c r="CS99" s="717"/>
      <c r="CT99" s="717"/>
      <c r="CU99" s="717"/>
      <c r="CV99" s="734"/>
      <c r="CW99" s="716"/>
      <c r="CX99" s="717"/>
      <c r="CY99" s="717"/>
      <c r="CZ99" s="717"/>
      <c r="DA99" s="734"/>
      <c r="DB99" s="716"/>
      <c r="DC99" s="717"/>
      <c r="DD99" s="717"/>
      <c r="DE99" s="717"/>
      <c r="DF99" s="734"/>
      <c r="DG99" s="716"/>
      <c r="DH99" s="717"/>
      <c r="DI99" s="717"/>
      <c r="DJ99" s="717"/>
      <c r="DK99" s="734"/>
      <c r="DL99" s="716"/>
      <c r="DM99" s="717"/>
      <c r="DN99" s="717"/>
      <c r="DO99" s="717"/>
      <c r="DP99" s="734"/>
      <c r="DQ99" s="716"/>
      <c r="DR99" s="717"/>
      <c r="DS99" s="717"/>
      <c r="DT99" s="717"/>
      <c r="DU99" s="734"/>
      <c r="DV99" s="769"/>
      <c r="DW99" s="770"/>
      <c r="DX99" s="770"/>
      <c r="DY99" s="770"/>
      <c r="DZ99" s="778"/>
      <c r="EA99" s="383"/>
    </row>
    <row r="100" s="380" customFormat="1" ht="26.25" hidden="1" customHeight="1" spans="1:131">
      <c r="A100" s="547"/>
      <c r="B100" s="548"/>
      <c r="C100" s="548"/>
      <c r="D100" s="548"/>
      <c r="E100" s="548"/>
      <c r="F100" s="548"/>
      <c r="G100" s="548"/>
      <c r="H100" s="548"/>
      <c r="I100" s="548"/>
      <c r="J100" s="548"/>
      <c r="K100" s="548"/>
      <c r="L100" s="548"/>
      <c r="M100" s="548"/>
      <c r="N100" s="548"/>
      <c r="O100" s="548"/>
      <c r="P100" s="548"/>
      <c r="Q100" s="597"/>
      <c r="R100" s="597"/>
      <c r="S100" s="597"/>
      <c r="T100" s="597"/>
      <c r="U100" s="597"/>
      <c r="V100" s="597"/>
      <c r="W100" s="597"/>
      <c r="X100" s="597"/>
      <c r="Y100" s="597"/>
      <c r="Z100" s="597"/>
      <c r="AA100" s="597"/>
      <c r="AB100" s="597"/>
      <c r="AC100" s="597"/>
      <c r="AD100" s="597"/>
      <c r="AE100" s="597"/>
      <c r="AF100" s="597"/>
      <c r="AG100" s="597"/>
      <c r="AH100" s="597"/>
      <c r="AI100" s="597"/>
      <c r="AJ100" s="597"/>
      <c r="AK100" s="597"/>
      <c r="AL100" s="597"/>
      <c r="AM100" s="597"/>
      <c r="AN100" s="597"/>
      <c r="AO100" s="597"/>
      <c r="AP100" s="597"/>
      <c r="AQ100" s="597"/>
      <c r="AR100" s="597"/>
      <c r="AS100" s="597"/>
      <c r="AT100" s="597"/>
      <c r="AU100" s="597"/>
      <c r="AV100" s="597"/>
      <c r="AW100" s="597"/>
      <c r="AX100" s="597"/>
      <c r="AY100" s="597"/>
      <c r="AZ100" s="680"/>
      <c r="BA100" s="680"/>
      <c r="BB100" s="680"/>
      <c r="BC100" s="680"/>
      <c r="BD100" s="680"/>
      <c r="BE100" s="405"/>
      <c r="BF100" s="405"/>
      <c r="BG100" s="405"/>
      <c r="BH100" s="405"/>
      <c r="BI100" s="405"/>
      <c r="BJ100" s="405"/>
      <c r="BK100" s="405"/>
      <c r="BL100" s="405"/>
      <c r="BM100" s="405"/>
      <c r="BN100" s="405"/>
      <c r="BO100" s="405"/>
      <c r="BP100" s="405"/>
      <c r="BQ100" s="509">
        <v>94</v>
      </c>
      <c r="BR100" s="695"/>
      <c r="BS100" s="696"/>
      <c r="BT100" s="697"/>
      <c r="BU100" s="697"/>
      <c r="BV100" s="697"/>
      <c r="BW100" s="697"/>
      <c r="BX100" s="697"/>
      <c r="BY100" s="697"/>
      <c r="BZ100" s="697"/>
      <c r="CA100" s="697"/>
      <c r="CB100" s="697"/>
      <c r="CC100" s="697"/>
      <c r="CD100" s="697"/>
      <c r="CE100" s="697"/>
      <c r="CF100" s="697"/>
      <c r="CG100" s="715"/>
      <c r="CH100" s="716"/>
      <c r="CI100" s="717"/>
      <c r="CJ100" s="717"/>
      <c r="CK100" s="717"/>
      <c r="CL100" s="734"/>
      <c r="CM100" s="716"/>
      <c r="CN100" s="717"/>
      <c r="CO100" s="717"/>
      <c r="CP100" s="717"/>
      <c r="CQ100" s="734"/>
      <c r="CR100" s="716"/>
      <c r="CS100" s="717"/>
      <c r="CT100" s="717"/>
      <c r="CU100" s="717"/>
      <c r="CV100" s="734"/>
      <c r="CW100" s="716"/>
      <c r="CX100" s="717"/>
      <c r="CY100" s="717"/>
      <c r="CZ100" s="717"/>
      <c r="DA100" s="734"/>
      <c r="DB100" s="716"/>
      <c r="DC100" s="717"/>
      <c r="DD100" s="717"/>
      <c r="DE100" s="717"/>
      <c r="DF100" s="734"/>
      <c r="DG100" s="716"/>
      <c r="DH100" s="717"/>
      <c r="DI100" s="717"/>
      <c r="DJ100" s="717"/>
      <c r="DK100" s="734"/>
      <c r="DL100" s="716"/>
      <c r="DM100" s="717"/>
      <c r="DN100" s="717"/>
      <c r="DO100" s="717"/>
      <c r="DP100" s="734"/>
      <c r="DQ100" s="716"/>
      <c r="DR100" s="717"/>
      <c r="DS100" s="717"/>
      <c r="DT100" s="717"/>
      <c r="DU100" s="734"/>
      <c r="DV100" s="769"/>
      <c r="DW100" s="770"/>
      <c r="DX100" s="770"/>
      <c r="DY100" s="770"/>
      <c r="DZ100" s="778"/>
      <c r="EA100" s="383"/>
    </row>
    <row r="101" s="380" customFormat="1" ht="26.25" hidden="1" customHeight="1" spans="1:131">
      <c r="A101" s="547"/>
      <c r="B101" s="548"/>
      <c r="C101" s="548"/>
      <c r="D101" s="548"/>
      <c r="E101" s="548"/>
      <c r="F101" s="548"/>
      <c r="G101" s="548"/>
      <c r="H101" s="548"/>
      <c r="I101" s="548"/>
      <c r="J101" s="548"/>
      <c r="K101" s="548"/>
      <c r="L101" s="548"/>
      <c r="M101" s="548"/>
      <c r="N101" s="548"/>
      <c r="O101" s="548"/>
      <c r="P101" s="548"/>
      <c r="Q101" s="597"/>
      <c r="R101" s="597"/>
      <c r="S101" s="597"/>
      <c r="T101" s="597"/>
      <c r="U101" s="597"/>
      <c r="V101" s="597"/>
      <c r="W101" s="597"/>
      <c r="X101" s="597"/>
      <c r="Y101" s="597"/>
      <c r="Z101" s="597"/>
      <c r="AA101" s="597"/>
      <c r="AB101" s="597"/>
      <c r="AC101" s="597"/>
      <c r="AD101" s="597"/>
      <c r="AE101" s="597"/>
      <c r="AF101" s="597"/>
      <c r="AG101" s="597"/>
      <c r="AH101" s="597"/>
      <c r="AI101" s="597"/>
      <c r="AJ101" s="597"/>
      <c r="AK101" s="597"/>
      <c r="AL101" s="597"/>
      <c r="AM101" s="597"/>
      <c r="AN101" s="597"/>
      <c r="AO101" s="597"/>
      <c r="AP101" s="597"/>
      <c r="AQ101" s="597"/>
      <c r="AR101" s="597"/>
      <c r="AS101" s="597"/>
      <c r="AT101" s="597"/>
      <c r="AU101" s="597"/>
      <c r="AV101" s="597"/>
      <c r="AW101" s="597"/>
      <c r="AX101" s="597"/>
      <c r="AY101" s="597"/>
      <c r="AZ101" s="680"/>
      <c r="BA101" s="680"/>
      <c r="BB101" s="680"/>
      <c r="BC101" s="680"/>
      <c r="BD101" s="680"/>
      <c r="BE101" s="405"/>
      <c r="BF101" s="405"/>
      <c r="BG101" s="405"/>
      <c r="BH101" s="405"/>
      <c r="BI101" s="405"/>
      <c r="BJ101" s="405"/>
      <c r="BK101" s="405"/>
      <c r="BL101" s="405"/>
      <c r="BM101" s="405"/>
      <c r="BN101" s="405"/>
      <c r="BO101" s="405"/>
      <c r="BP101" s="405"/>
      <c r="BQ101" s="509">
        <v>95</v>
      </c>
      <c r="BR101" s="695"/>
      <c r="BS101" s="696"/>
      <c r="BT101" s="697"/>
      <c r="BU101" s="697"/>
      <c r="BV101" s="697"/>
      <c r="BW101" s="697"/>
      <c r="BX101" s="697"/>
      <c r="BY101" s="697"/>
      <c r="BZ101" s="697"/>
      <c r="CA101" s="697"/>
      <c r="CB101" s="697"/>
      <c r="CC101" s="697"/>
      <c r="CD101" s="697"/>
      <c r="CE101" s="697"/>
      <c r="CF101" s="697"/>
      <c r="CG101" s="715"/>
      <c r="CH101" s="716"/>
      <c r="CI101" s="717"/>
      <c r="CJ101" s="717"/>
      <c r="CK101" s="717"/>
      <c r="CL101" s="734"/>
      <c r="CM101" s="716"/>
      <c r="CN101" s="717"/>
      <c r="CO101" s="717"/>
      <c r="CP101" s="717"/>
      <c r="CQ101" s="734"/>
      <c r="CR101" s="716"/>
      <c r="CS101" s="717"/>
      <c r="CT101" s="717"/>
      <c r="CU101" s="717"/>
      <c r="CV101" s="734"/>
      <c r="CW101" s="716"/>
      <c r="CX101" s="717"/>
      <c r="CY101" s="717"/>
      <c r="CZ101" s="717"/>
      <c r="DA101" s="734"/>
      <c r="DB101" s="716"/>
      <c r="DC101" s="717"/>
      <c r="DD101" s="717"/>
      <c r="DE101" s="717"/>
      <c r="DF101" s="734"/>
      <c r="DG101" s="716"/>
      <c r="DH101" s="717"/>
      <c r="DI101" s="717"/>
      <c r="DJ101" s="717"/>
      <c r="DK101" s="734"/>
      <c r="DL101" s="716"/>
      <c r="DM101" s="717"/>
      <c r="DN101" s="717"/>
      <c r="DO101" s="717"/>
      <c r="DP101" s="734"/>
      <c r="DQ101" s="716"/>
      <c r="DR101" s="717"/>
      <c r="DS101" s="717"/>
      <c r="DT101" s="717"/>
      <c r="DU101" s="734"/>
      <c r="DV101" s="769"/>
      <c r="DW101" s="770"/>
      <c r="DX101" s="770"/>
      <c r="DY101" s="770"/>
      <c r="DZ101" s="778"/>
      <c r="EA101" s="383"/>
    </row>
    <row r="102" s="380" customFormat="1" ht="26.25" customHeight="1" spans="1:131">
      <c r="A102" s="547"/>
      <c r="B102" s="548"/>
      <c r="C102" s="548"/>
      <c r="D102" s="548"/>
      <c r="E102" s="548"/>
      <c r="F102" s="548"/>
      <c r="G102" s="548"/>
      <c r="H102" s="548"/>
      <c r="I102" s="548"/>
      <c r="J102" s="548"/>
      <c r="K102" s="548"/>
      <c r="L102" s="548"/>
      <c r="M102" s="548"/>
      <c r="N102" s="548"/>
      <c r="O102" s="548"/>
      <c r="P102" s="548"/>
      <c r="Q102" s="597"/>
      <c r="R102" s="597"/>
      <c r="S102" s="597"/>
      <c r="T102" s="597"/>
      <c r="U102" s="597"/>
      <c r="V102" s="597"/>
      <c r="W102" s="597"/>
      <c r="X102" s="597"/>
      <c r="Y102" s="597"/>
      <c r="Z102" s="597"/>
      <c r="AA102" s="597"/>
      <c r="AB102" s="597"/>
      <c r="AC102" s="597"/>
      <c r="AD102" s="597"/>
      <c r="AE102" s="597"/>
      <c r="AF102" s="597"/>
      <c r="AG102" s="597"/>
      <c r="AH102" s="597"/>
      <c r="AI102" s="597"/>
      <c r="AJ102" s="597"/>
      <c r="AK102" s="597"/>
      <c r="AL102" s="597"/>
      <c r="AM102" s="597"/>
      <c r="AN102" s="597"/>
      <c r="AO102" s="597"/>
      <c r="AP102" s="597"/>
      <c r="AQ102" s="597"/>
      <c r="AR102" s="597"/>
      <c r="AS102" s="597"/>
      <c r="AT102" s="597"/>
      <c r="AU102" s="597"/>
      <c r="AV102" s="597"/>
      <c r="AW102" s="597"/>
      <c r="AX102" s="597"/>
      <c r="AY102" s="597"/>
      <c r="AZ102" s="680"/>
      <c r="BA102" s="680"/>
      <c r="BB102" s="680"/>
      <c r="BC102" s="680"/>
      <c r="BD102" s="680"/>
      <c r="BE102" s="405"/>
      <c r="BF102" s="405"/>
      <c r="BG102" s="405"/>
      <c r="BH102" s="405"/>
      <c r="BI102" s="405"/>
      <c r="BJ102" s="405"/>
      <c r="BK102" s="405"/>
      <c r="BL102" s="405"/>
      <c r="BM102" s="405"/>
      <c r="BN102" s="405"/>
      <c r="BO102" s="405"/>
      <c r="BP102" s="405"/>
      <c r="BQ102" s="400" t="s">
        <v>288</v>
      </c>
      <c r="BR102" s="401" t="s">
        <v>328</v>
      </c>
      <c r="BS102" s="402"/>
      <c r="BT102" s="402"/>
      <c r="BU102" s="402"/>
      <c r="BV102" s="402"/>
      <c r="BW102" s="402"/>
      <c r="BX102" s="402"/>
      <c r="BY102" s="402"/>
      <c r="BZ102" s="402"/>
      <c r="CA102" s="402"/>
      <c r="CB102" s="402"/>
      <c r="CC102" s="402"/>
      <c r="CD102" s="402"/>
      <c r="CE102" s="402"/>
      <c r="CF102" s="402"/>
      <c r="CG102" s="410"/>
      <c r="CH102" s="718"/>
      <c r="CI102" s="719"/>
      <c r="CJ102" s="719"/>
      <c r="CK102" s="719"/>
      <c r="CL102" s="735"/>
      <c r="CM102" s="718"/>
      <c r="CN102" s="719"/>
      <c r="CO102" s="719"/>
      <c r="CP102" s="719"/>
      <c r="CQ102" s="735"/>
      <c r="CR102" s="736">
        <v>5</v>
      </c>
      <c r="CS102" s="504"/>
      <c r="CT102" s="504"/>
      <c r="CU102" s="504"/>
      <c r="CV102" s="759"/>
      <c r="CW102" s="736">
        <v>0</v>
      </c>
      <c r="CX102" s="504"/>
      <c r="CY102" s="504"/>
      <c r="CZ102" s="504"/>
      <c r="DA102" s="759"/>
      <c r="DB102" s="736">
        <v>0</v>
      </c>
      <c r="DC102" s="504"/>
      <c r="DD102" s="504"/>
      <c r="DE102" s="504"/>
      <c r="DF102" s="759"/>
      <c r="DG102" s="736">
        <v>2097</v>
      </c>
      <c r="DH102" s="504"/>
      <c r="DI102" s="504"/>
      <c r="DJ102" s="504"/>
      <c r="DK102" s="759"/>
      <c r="DL102" s="736">
        <v>2097</v>
      </c>
      <c r="DM102" s="504"/>
      <c r="DN102" s="504"/>
      <c r="DO102" s="504"/>
      <c r="DP102" s="759"/>
      <c r="DQ102" s="736">
        <v>0</v>
      </c>
      <c r="DR102" s="504"/>
      <c r="DS102" s="504"/>
      <c r="DT102" s="504"/>
      <c r="DU102" s="759"/>
      <c r="DV102" s="771"/>
      <c r="DW102" s="772"/>
      <c r="DX102" s="772"/>
      <c r="DY102" s="772"/>
      <c r="DZ102" s="779"/>
      <c r="EA102" s="383"/>
    </row>
    <row r="103" s="380" customFormat="1" ht="26.25" customHeight="1" spans="1:131">
      <c r="A103" s="547"/>
      <c r="B103" s="548"/>
      <c r="C103" s="548"/>
      <c r="D103" s="548"/>
      <c r="E103" s="548"/>
      <c r="F103" s="548"/>
      <c r="G103" s="548"/>
      <c r="H103" s="548"/>
      <c r="I103" s="548"/>
      <c r="J103" s="548"/>
      <c r="K103" s="548"/>
      <c r="L103" s="548"/>
      <c r="M103" s="548"/>
      <c r="N103" s="548"/>
      <c r="O103" s="548"/>
      <c r="P103" s="548"/>
      <c r="Q103" s="597"/>
      <c r="R103" s="597"/>
      <c r="S103" s="597"/>
      <c r="T103" s="597"/>
      <c r="U103" s="597"/>
      <c r="V103" s="597"/>
      <c r="W103" s="597"/>
      <c r="X103" s="597"/>
      <c r="Y103" s="597"/>
      <c r="Z103" s="597"/>
      <c r="AA103" s="597"/>
      <c r="AB103" s="597"/>
      <c r="AC103" s="597"/>
      <c r="AD103" s="597"/>
      <c r="AE103" s="597"/>
      <c r="AF103" s="597"/>
      <c r="AG103" s="597"/>
      <c r="AH103" s="597"/>
      <c r="AI103" s="597"/>
      <c r="AJ103" s="597"/>
      <c r="AK103" s="597"/>
      <c r="AL103" s="597"/>
      <c r="AM103" s="597"/>
      <c r="AN103" s="597"/>
      <c r="AO103" s="597"/>
      <c r="AP103" s="597"/>
      <c r="AQ103" s="597"/>
      <c r="AR103" s="597"/>
      <c r="AS103" s="597"/>
      <c r="AT103" s="597"/>
      <c r="AU103" s="597"/>
      <c r="AV103" s="597"/>
      <c r="AW103" s="597"/>
      <c r="AX103" s="597"/>
      <c r="AY103" s="597"/>
      <c r="AZ103" s="680"/>
      <c r="BA103" s="680"/>
      <c r="BB103" s="680"/>
      <c r="BC103" s="680"/>
      <c r="BD103" s="680"/>
      <c r="BE103" s="405"/>
      <c r="BF103" s="405"/>
      <c r="BG103" s="405"/>
      <c r="BH103" s="405"/>
      <c r="BI103" s="405"/>
      <c r="BJ103" s="405"/>
      <c r="BK103" s="405"/>
      <c r="BL103" s="405"/>
      <c r="BM103" s="405"/>
      <c r="BN103" s="405"/>
      <c r="BO103" s="405"/>
      <c r="BP103" s="405"/>
      <c r="BQ103" s="698" t="s">
        <v>329</v>
      </c>
      <c r="BR103" s="698"/>
      <c r="BS103" s="698"/>
      <c r="BT103" s="698"/>
      <c r="BU103" s="698"/>
      <c r="BV103" s="698"/>
      <c r="BW103" s="698"/>
      <c r="BX103" s="698"/>
      <c r="BY103" s="698"/>
      <c r="BZ103" s="698"/>
      <c r="CA103" s="698"/>
      <c r="CB103" s="698"/>
      <c r="CC103" s="698"/>
      <c r="CD103" s="698"/>
      <c r="CE103" s="698"/>
      <c r="CF103" s="698"/>
      <c r="CG103" s="698"/>
      <c r="CH103" s="698"/>
      <c r="CI103" s="698"/>
      <c r="CJ103" s="698"/>
      <c r="CK103" s="698"/>
      <c r="CL103" s="698"/>
      <c r="CM103" s="698"/>
      <c r="CN103" s="698"/>
      <c r="CO103" s="698"/>
      <c r="CP103" s="698"/>
      <c r="CQ103" s="698"/>
      <c r="CR103" s="698"/>
      <c r="CS103" s="698"/>
      <c r="CT103" s="698"/>
      <c r="CU103" s="698"/>
      <c r="CV103" s="698"/>
      <c r="CW103" s="698"/>
      <c r="CX103" s="698"/>
      <c r="CY103" s="698"/>
      <c r="CZ103" s="698"/>
      <c r="DA103" s="698"/>
      <c r="DB103" s="698"/>
      <c r="DC103" s="698"/>
      <c r="DD103" s="698"/>
      <c r="DE103" s="698"/>
      <c r="DF103" s="698"/>
      <c r="DG103" s="698"/>
      <c r="DH103" s="698"/>
      <c r="DI103" s="698"/>
      <c r="DJ103" s="698"/>
      <c r="DK103" s="698"/>
      <c r="DL103" s="698"/>
      <c r="DM103" s="698"/>
      <c r="DN103" s="698"/>
      <c r="DO103" s="698"/>
      <c r="DP103" s="698"/>
      <c r="DQ103" s="698"/>
      <c r="DR103" s="698"/>
      <c r="DS103" s="698"/>
      <c r="DT103" s="698"/>
      <c r="DU103" s="698"/>
      <c r="DV103" s="698"/>
      <c r="DW103" s="698"/>
      <c r="DX103" s="698"/>
      <c r="DY103" s="698"/>
      <c r="DZ103" s="698"/>
      <c r="EA103" s="383"/>
    </row>
    <row r="104" s="380" customFormat="1" ht="26.25" customHeight="1" spans="1:131">
      <c r="A104" s="547"/>
      <c r="B104" s="548"/>
      <c r="C104" s="548"/>
      <c r="D104" s="548"/>
      <c r="E104" s="548"/>
      <c r="F104" s="548"/>
      <c r="G104" s="548"/>
      <c r="H104" s="548"/>
      <c r="I104" s="548"/>
      <c r="J104" s="548"/>
      <c r="K104" s="548"/>
      <c r="L104" s="548"/>
      <c r="M104" s="548"/>
      <c r="N104" s="548"/>
      <c r="O104" s="548"/>
      <c r="P104" s="548"/>
      <c r="Q104" s="597"/>
      <c r="R104" s="597"/>
      <c r="S104" s="597"/>
      <c r="T104" s="597"/>
      <c r="U104" s="597"/>
      <c r="V104" s="597"/>
      <c r="W104" s="597"/>
      <c r="X104" s="597"/>
      <c r="Y104" s="597"/>
      <c r="Z104" s="597"/>
      <c r="AA104" s="597"/>
      <c r="AB104" s="597"/>
      <c r="AC104" s="597"/>
      <c r="AD104" s="597"/>
      <c r="AE104" s="597"/>
      <c r="AF104" s="597"/>
      <c r="AG104" s="597"/>
      <c r="AH104" s="597"/>
      <c r="AI104" s="597"/>
      <c r="AJ104" s="597"/>
      <c r="AK104" s="597"/>
      <c r="AL104" s="597"/>
      <c r="AM104" s="597"/>
      <c r="AN104" s="597"/>
      <c r="AO104" s="597"/>
      <c r="AP104" s="597"/>
      <c r="AQ104" s="597"/>
      <c r="AR104" s="597"/>
      <c r="AS104" s="597"/>
      <c r="AT104" s="597"/>
      <c r="AU104" s="597"/>
      <c r="AV104" s="597"/>
      <c r="AW104" s="597"/>
      <c r="AX104" s="597"/>
      <c r="AY104" s="597"/>
      <c r="AZ104" s="680"/>
      <c r="BA104" s="680"/>
      <c r="BB104" s="680"/>
      <c r="BC104" s="680"/>
      <c r="BD104" s="680"/>
      <c r="BE104" s="405"/>
      <c r="BF104" s="405"/>
      <c r="BG104" s="405"/>
      <c r="BH104" s="405"/>
      <c r="BI104" s="405"/>
      <c r="BJ104" s="405"/>
      <c r="BK104" s="405"/>
      <c r="BL104" s="405"/>
      <c r="BM104" s="405"/>
      <c r="BN104" s="405"/>
      <c r="BO104" s="405"/>
      <c r="BP104" s="405"/>
      <c r="BQ104" s="699" t="s">
        <v>330</v>
      </c>
      <c r="BR104" s="699"/>
      <c r="BS104" s="699"/>
      <c r="BT104" s="699"/>
      <c r="BU104" s="699"/>
      <c r="BV104" s="699"/>
      <c r="BW104" s="699"/>
      <c r="BX104" s="699"/>
      <c r="BY104" s="699"/>
      <c r="BZ104" s="699"/>
      <c r="CA104" s="699"/>
      <c r="CB104" s="699"/>
      <c r="CC104" s="699"/>
      <c r="CD104" s="699"/>
      <c r="CE104" s="699"/>
      <c r="CF104" s="699"/>
      <c r="CG104" s="699"/>
      <c r="CH104" s="699"/>
      <c r="CI104" s="699"/>
      <c r="CJ104" s="699"/>
      <c r="CK104" s="699"/>
      <c r="CL104" s="699"/>
      <c r="CM104" s="699"/>
      <c r="CN104" s="699"/>
      <c r="CO104" s="699"/>
      <c r="CP104" s="699"/>
      <c r="CQ104" s="699"/>
      <c r="CR104" s="699"/>
      <c r="CS104" s="699"/>
      <c r="CT104" s="699"/>
      <c r="CU104" s="699"/>
      <c r="CV104" s="699"/>
      <c r="CW104" s="699"/>
      <c r="CX104" s="699"/>
      <c r="CY104" s="699"/>
      <c r="CZ104" s="699"/>
      <c r="DA104" s="699"/>
      <c r="DB104" s="699"/>
      <c r="DC104" s="699"/>
      <c r="DD104" s="699"/>
      <c r="DE104" s="699"/>
      <c r="DF104" s="699"/>
      <c r="DG104" s="699"/>
      <c r="DH104" s="699"/>
      <c r="DI104" s="699"/>
      <c r="DJ104" s="699"/>
      <c r="DK104" s="699"/>
      <c r="DL104" s="699"/>
      <c r="DM104" s="699"/>
      <c r="DN104" s="699"/>
      <c r="DO104" s="699"/>
      <c r="DP104" s="699"/>
      <c r="DQ104" s="699"/>
      <c r="DR104" s="699"/>
      <c r="DS104" s="699"/>
      <c r="DT104" s="699"/>
      <c r="DU104" s="699"/>
      <c r="DV104" s="699"/>
      <c r="DW104" s="699"/>
      <c r="DX104" s="699"/>
      <c r="DY104" s="699"/>
      <c r="DZ104" s="699"/>
      <c r="EA104" s="383"/>
    </row>
    <row r="105" s="380" customFormat="1" ht="11.25" customHeight="1" spans="1:131">
      <c r="A105" s="405"/>
      <c r="B105" s="405"/>
      <c r="C105" s="405"/>
      <c r="D105" s="405"/>
      <c r="E105" s="405"/>
      <c r="F105" s="405"/>
      <c r="G105" s="405"/>
      <c r="H105" s="405"/>
      <c r="I105" s="405"/>
      <c r="J105" s="405"/>
      <c r="K105" s="405"/>
      <c r="L105" s="405"/>
      <c r="M105" s="405"/>
      <c r="N105" s="405"/>
      <c r="O105" s="405"/>
      <c r="P105" s="405"/>
      <c r="Q105" s="405"/>
      <c r="R105" s="405"/>
      <c r="S105" s="405"/>
      <c r="T105" s="405"/>
      <c r="U105" s="405"/>
      <c r="V105" s="405"/>
      <c r="W105" s="405"/>
      <c r="X105" s="405"/>
      <c r="Y105" s="405"/>
      <c r="Z105" s="405"/>
      <c r="AA105" s="405"/>
      <c r="AB105" s="405"/>
      <c r="AC105" s="405"/>
      <c r="AD105" s="405"/>
      <c r="AE105" s="405"/>
      <c r="AF105" s="405"/>
      <c r="AG105" s="405"/>
      <c r="AH105" s="405"/>
      <c r="AI105" s="405"/>
      <c r="AJ105" s="405"/>
      <c r="AK105" s="405"/>
      <c r="AL105" s="405"/>
      <c r="AM105" s="405"/>
      <c r="AN105" s="405"/>
      <c r="AO105" s="405"/>
      <c r="AP105" s="405"/>
      <c r="AQ105" s="405"/>
      <c r="AR105" s="405"/>
      <c r="AS105" s="405"/>
      <c r="AT105" s="405"/>
      <c r="AU105" s="405"/>
      <c r="AV105" s="405"/>
      <c r="AW105" s="405"/>
      <c r="AX105" s="405"/>
      <c r="AY105" s="405"/>
      <c r="AZ105" s="405"/>
      <c r="BA105" s="405"/>
      <c r="BB105" s="405"/>
      <c r="BC105" s="405"/>
      <c r="BD105" s="405"/>
      <c r="BE105" s="405"/>
      <c r="BF105" s="405"/>
      <c r="BG105" s="405"/>
      <c r="BH105" s="405"/>
      <c r="BI105" s="405"/>
      <c r="BJ105" s="405"/>
      <c r="BK105" s="405"/>
      <c r="BL105" s="405"/>
      <c r="BM105" s="405"/>
      <c r="BN105" s="405"/>
      <c r="BO105" s="405"/>
      <c r="BP105" s="405"/>
      <c r="BQ105" s="689"/>
      <c r="BR105" s="689"/>
      <c r="BS105" s="689"/>
      <c r="BT105" s="689"/>
      <c r="BU105" s="689"/>
      <c r="BV105" s="689"/>
      <c r="BW105" s="689"/>
      <c r="BX105" s="689"/>
      <c r="BY105" s="689"/>
      <c r="BZ105" s="689"/>
      <c r="CA105" s="689"/>
      <c r="CB105" s="689"/>
      <c r="CC105" s="689"/>
      <c r="CD105" s="689"/>
      <c r="CE105" s="689"/>
      <c r="CF105" s="689"/>
      <c r="CG105" s="689"/>
      <c r="CH105" s="689"/>
      <c r="CI105" s="689"/>
      <c r="CJ105" s="689"/>
      <c r="CK105" s="689"/>
      <c r="CL105" s="689"/>
      <c r="CM105" s="689"/>
      <c r="CN105" s="689"/>
      <c r="CO105" s="689"/>
      <c r="CP105" s="689"/>
      <c r="CQ105" s="689"/>
      <c r="CR105" s="689"/>
      <c r="CS105" s="689"/>
      <c r="CT105" s="689"/>
      <c r="CU105" s="689"/>
      <c r="CV105" s="689"/>
      <c r="CW105" s="689"/>
      <c r="CX105" s="689"/>
      <c r="CY105" s="689"/>
      <c r="CZ105" s="689"/>
      <c r="DA105" s="689"/>
      <c r="DB105" s="689"/>
      <c r="DC105" s="689"/>
      <c r="DD105" s="689"/>
      <c r="DE105" s="689"/>
      <c r="DF105" s="689"/>
      <c r="DG105" s="689"/>
      <c r="DH105" s="689"/>
      <c r="DI105" s="689"/>
      <c r="DJ105" s="689"/>
      <c r="DK105" s="689"/>
      <c r="DL105" s="689"/>
      <c r="DM105" s="689"/>
      <c r="DN105" s="689"/>
      <c r="DO105" s="689"/>
      <c r="DP105" s="689"/>
      <c r="DQ105" s="689"/>
      <c r="DR105" s="689"/>
      <c r="DS105" s="689"/>
      <c r="DT105" s="689"/>
      <c r="DU105" s="689"/>
      <c r="DV105" s="689"/>
      <c r="DW105" s="689"/>
      <c r="DX105" s="689"/>
      <c r="DY105" s="689"/>
      <c r="DZ105" s="689"/>
      <c r="EA105" s="383"/>
    </row>
    <row r="106" s="380" customFormat="1" ht="11.25" customHeight="1" spans="1:131">
      <c r="A106" s="549"/>
      <c r="B106" s="549"/>
      <c r="C106" s="549"/>
      <c r="D106" s="549"/>
      <c r="E106" s="549"/>
      <c r="F106" s="549"/>
      <c r="G106" s="549"/>
      <c r="H106" s="549"/>
      <c r="I106" s="549"/>
      <c r="J106" s="549"/>
      <c r="K106" s="549"/>
      <c r="L106" s="549"/>
      <c r="M106" s="549"/>
      <c r="N106" s="549"/>
      <c r="O106" s="549"/>
      <c r="P106" s="549"/>
      <c r="Q106" s="549"/>
      <c r="R106" s="549"/>
      <c r="S106" s="549"/>
      <c r="T106" s="549"/>
      <c r="U106" s="549"/>
      <c r="V106" s="549"/>
      <c r="W106" s="549"/>
      <c r="X106" s="549"/>
      <c r="Y106" s="549"/>
      <c r="Z106" s="549"/>
      <c r="AA106" s="549"/>
      <c r="AB106" s="549"/>
      <c r="AC106" s="549"/>
      <c r="AD106" s="549"/>
      <c r="AE106" s="549"/>
      <c r="AF106" s="549"/>
      <c r="AG106" s="549"/>
      <c r="AH106" s="549"/>
      <c r="AI106" s="549"/>
      <c r="AJ106" s="549"/>
      <c r="AK106" s="549"/>
      <c r="AL106" s="549"/>
      <c r="AM106" s="549"/>
      <c r="AN106" s="549"/>
      <c r="AO106" s="549"/>
      <c r="AP106" s="549"/>
      <c r="AQ106" s="549"/>
      <c r="AR106" s="549"/>
      <c r="AS106" s="549"/>
      <c r="AT106" s="549"/>
      <c r="AU106" s="549"/>
      <c r="AV106" s="549"/>
      <c r="AW106" s="549"/>
      <c r="AX106" s="549"/>
      <c r="AY106" s="549"/>
      <c r="AZ106" s="549"/>
      <c r="BA106" s="549"/>
      <c r="BB106" s="549"/>
      <c r="BC106" s="549"/>
      <c r="BD106" s="549"/>
      <c r="BE106" s="549"/>
      <c r="BF106" s="549"/>
      <c r="BG106" s="549"/>
      <c r="BH106" s="549"/>
      <c r="BI106" s="549"/>
      <c r="BJ106" s="549"/>
      <c r="BK106" s="549"/>
      <c r="BL106" s="549"/>
      <c r="BM106" s="549"/>
      <c r="BN106" s="549"/>
      <c r="BO106" s="549"/>
      <c r="BP106" s="549"/>
      <c r="BQ106" s="689"/>
      <c r="BR106" s="689"/>
      <c r="BS106" s="689"/>
      <c r="BT106" s="689"/>
      <c r="BU106" s="689"/>
      <c r="BV106" s="689"/>
      <c r="BW106" s="689"/>
      <c r="BX106" s="689"/>
      <c r="BY106" s="689"/>
      <c r="BZ106" s="689"/>
      <c r="CA106" s="689"/>
      <c r="CB106" s="689"/>
      <c r="CC106" s="689"/>
      <c r="CD106" s="689"/>
      <c r="CE106" s="689"/>
      <c r="CF106" s="689"/>
      <c r="CG106" s="689"/>
      <c r="CH106" s="689"/>
      <c r="CI106" s="689"/>
      <c r="CJ106" s="689"/>
      <c r="CK106" s="689"/>
      <c r="CL106" s="689"/>
      <c r="CM106" s="689"/>
      <c r="CN106" s="689"/>
      <c r="CO106" s="689"/>
      <c r="CP106" s="689"/>
      <c r="CQ106" s="689"/>
      <c r="CR106" s="689"/>
      <c r="CS106" s="689"/>
      <c r="CT106" s="689"/>
      <c r="CU106" s="689"/>
      <c r="CV106" s="689"/>
      <c r="CW106" s="689"/>
      <c r="CX106" s="689"/>
      <c r="CY106" s="689"/>
      <c r="CZ106" s="689"/>
      <c r="DA106" s="689"/>
      <c r="DB106" s="689"/>
      <c r="DC106" s="689"/>
      <c r="DD106" s="689"/>
      <c r="DE106" s="689"/>
      <c r="DF106" s="689"/>
      <c r="DG106" s="689"/>
      <c r="DH106" s="689"/>
      <c r="DI106" s="689"/>
      <c r="DJ106" s="689"/>
      <c r="DK106" s="689"/>
      <c r="DL106" s="689"/>
      <c r="DM106" s="689"/>
      <c r="DN106" s="689"/>
      <c r="DO106" s="689"/>
      <c r="DP106" s="689"/>
      <c r="DQ106" s="689"/>
      <c r="DR106" s="689"/>
      <c r="DS106" s="689"/>
      <c r="DT106" s="689"/>
      <c r="DU106" s="689"/>
      <c r="DV106" s="689"/>
      <c r="DW106" s="689"/>
      <c r="DX106" s="689"/>
      <c r="DY106" s="689"/>
      <c r="DZ106" s="689"/>
      <c r="EA106" s="383"/>
    </row>
    <row r="107" s="383" customFormat="1" ht="26.25" customHeight="1" spans="1:130">
      <c r="A107" s="550" t="s">
        <v>331</v>
      </c>
      <c r="B107" s="551"/>
      <c r="C107" s="551"/>
      <c r="D107" s="551"/>
      <c r="E107" s="551"/>
      <c r="F107" s="551"/>
      <c r="G107" s="551"/>
      <c r="H107" s="551"/>
      <c r="I107" s="551"/>
      <c r="J107" s="551"/>
      <c r="K107" s="551"/>
      <c r="L107" s="551"/>
      <c r="M107" s="551"/>
      <c r="N107" s="551"/>
      <c r="O107" s="551"/>
      <c r="P107" s="551"/>
      <c r="Q107" s="551"/>
      <c r="R107" s="551"/>
      <c r="S107" s="551"/>
      <c r="T107" s="551"/>
      <c r="U107" s="551"/>
      <c r="V107" s="551"/>
      <c r="W107" s="551"/>
      <c r="X107" s="551"/>
      <c r="Y107" s="551"/>
      <c r="Z107" s="551"/>
      <c r="AA107" s="551"/>
      <c r="AB107" s="551"/>
      <c r="AC107" s="551"/>
      <c r="AD107" s="551"/>
      <c r="AE107" s="551"/>
      <c r="AF107" s="551"/>
      <c r="AG107" s="551"/>
      <c r="AH107" s="551"/>
      <c r="AI107" s="551"/>
      <c r="AJ107" s="551"/>
      <c r="AK107" s="551"/>
      <c r="AL107" s="551"/>
      <c r="AM107" s="551"/>
      <c r="AN107" s="551"/>
      <c r="AO107" s="551"/>
      <c r="AP107" s="551"/>
      <c r="AQ107" s="551"/>
      <c r="AR107" s="551"/>
      <c r="AS107" s="551"/>
      <c r="AT107" s="551"/>
      <c r="AU107" s="550" t="s">
        <v>332</v>
      </c>
      <c r="AV107" s="551"/>
      <c r="AW107" s="551"/>
      <c r="AX107" s="551"/>
      <c r="AY107" s="551"/>
      <c r="AZ107" s="551"/>
      <c r="BA107" s="551"/>
      <c r="BB107" s="551"/>
      <c r="BC107" s="551"/>
      <c r="BD107" s="551"/>
      <c r="BE107" s="551"/>
      <c r="BF107" s="551"/>
      <c r="BG107" s="551"/>
      <c r="BH107" s="551"/>
      <c r="BI107" s="551"/>
      <c r="BJ107" s="551"/>
      <c r="BK107" s="551"/>
      <c r="BL107" s="551"/>
      <c r="BM107" s="551"/>
      <c r="BN107" s="551"/>
      <c r="BO107" s="551"/>
      <c r="BP107" s="551"/>
      <c r="BQ107" s="551"/>
      <c r="BR107" s="551"/>
      <c r="BS107" s="551"/>
      <c r="BT107" s="551"/>
      <c r="BU107" s="551"/>
      <c r="BV107" s="551"/>
      <c r="BW107" s="551"/>
      <c r="BX107" s="551"/>
      <c r="BY107" s="551"/>
      <c r="BZ107" s="551"/>
      <c r="CA107" s="551"/>
      <c r="CB107" s="551"/>
      <c r="CC107" s="551"/>
      <c r="CD107" s="551"/>
      <c r="CE107" s="551"/>
      <c r="CF107" s="551"/>
      <c r="CG107" s="551"/>
      <c r="CH107" s="551"/>
      <c r="CI107" s="551"/>
      <c r="CJ107" s="551"/>
      <c r="CK107" s="551"/>
      <c r="CL107" s="551"/>
      <c r="CM107" s="551"/>
      <c r="CN107" s="551"/>
      <c r="CO107" s="551"/>
      <c r="CP107" s="551"/>
      <c r="CQ107" s="551"/>
      <c r="CR107" s="551"/>
      <c r="CS107" s="551"/>
      <c r="CT107" s="551"/>
      <c r="CU107" s="551"/>
      <c r="CV107" s="551"/>
      <c r="CW107" s="551"/>
      <c r="CX107" s="551"/>
      <c r="CY107" s="551"/>
      <c r="CZ107" s="551"/>
      <c r="DA107" s="551"/>
      <c r="DB107" s="551"/>
      <c r="DC107" s="551"/>
      <c r="DD107" s="551"/>
      <c r="DE107" s="551"/>
      <c r="DF107" s="551"/>
      <c r="DG107" s="551"/>
      <c r="DH107" s="551"/>
      <c r="DI107" s="551"/>
      <c r="DJ107" s="551"/>
      <c r="DK107" s="551"/>
      <c r="DL107" s="551"/>
      <c r="DM107" s="551"/>
      <c r="DN107" s="551"/>
      <c r="DO107" s="551"/>
      <c r="DP107" s="551"/>
      <c r="DQ107" s="551"/>
      <c r="DR107" s="551"/>
      <c r="DS107" s="551"/>
      <c r="DT107" s="551"/>
      <c r="DU107" s="551"/>
      <c r="DV107" s="551"/>
      <c r="DW107" s="551"/>
      <c r="DX107" s="551"/>
      <c r="DY107" s="551"/>
      <c r="DZ107" s="551"/>
    </row>
    <row r="108" s="383" customFormat="1" ht="26.25" customHeight="1" spans="1:130">
      <c r="A108" s="552" t="s">
        <v>333</v>
      </c>
      <c r="B108" s="553"/>
      <c r="C108" s="553"/>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3"/>
      <c r="AD108" s="553"/>
      <c r="AE108" s="553"/>
      <c r="AF108" s="553"/>
      <c r="AG108" s="553"/>
      <c r="AH108" s="553"/>
      <c r="AI108" s="553"/>
      <c r="AJ108" s="553"/>
      <c r="AK108" s="553"/>
      <c r="AL108" s="553"/>
      <c r="AM108" s="553"/>
      <c r="AN108" s="553"/>
      <c r="AO108" s="553"/>
      <c r="AP108" s="553"/>
      <c r="AQ108" s="553"/>
      <c r="AR108" s="553"/>
      <c r="AS108" s="553"/>
      <c r="AT108" s="636"/>
      <c r="AU108" s="552" t="s">
        <v>334</v>
      </c>
      <c r="AV108" s="553"/>
      <c r="AW108" s="553"/>
      <c r="AX108" s="553"/>
      <c r="AY108" s="553"/>
      <c r="AZ108" s="553"/>
      <c r="BA108" s="553"/>
      <c r="BB108" s="553"/>
      <c r="BC108" s="553"/>
      <c r="BD108" s="553"/>
      <c r="BE108" s="553"/>
      <c r="BF108" s="553"/>
      <c r="BG108" s="553"/>
      <c r="BH108" s="553"/>
      <c r="BI108" s="553"/>
      <c r="BJ108" s="553"/>
      <c r="BK108" s="553"/>
      <c r="BL108" s="553"/>
      <c r="BM108" s="553"/>
      <c r="BN108" s="553"/>
      <c r="BO108" s="553"/>
      <c r="BP108" s="553"/>
      <c r="BQ108" s="553"/>
      <c r="BR108" s="553"/>
      <c r="BS108" s="553"/>
      <c r="BT108" s="553"/>
      <c r="BU108" s="553"/>
      <c r="BV108" s="553"/>
      <c r="BW108" s="553"/>
      <c r="BX108" s="553"/>
      <c r="BY108" s="553"/>
      <c r="BZ108" s="553"/>
      <c r="CA108" s="553"/>
      <c r="CB108" s="553"/>
      <c r="CC108" s="553"/>
      <c r="CD108" s="553"/>
      <c r="CE108" s="553"/>
      <c r="CF108" s="553"/>
      <c r="CG108" s="553"/>
      <c r="CH108" s="553"/>
      <c r="CI108" s="553"/>
      <c r="CJ108" s="553"/>
      <c r="CK108" s="553"/>
      <c r="CL108" s="553"/>
      <c r="CM108" s="553"/>
      <c r="CN108" s="553"/>
      <c r="CO108" s="553"/>
      <c r="CP108" s="553"/>
      <c r="CQ108" s="553"/>
      <c r="CR108" s="553"/>
      <c r="CS108" s="553"/>
      <c r="CT108" s="553"/>
      <c r="CU108" s="553"/>
      <c r="CV108" s="553"/>
      <c r="CW108" s="553"/>
      <c r="CX108" s="553"/>
      <c r="CY108" s="553"/>
      <c r="CZ108" s="553"/>
      <c r="DA108" s="553"/>
      <c r="DB108" s="553"/>
      <c r="DC108" s="553"/>
      <c r="DD108" s="553"/>
      <c r="DE108" s="553"/>
      <c r="DF108" s="553"/>
      <c r="DG108" s="553"/>
      <c r="DH108" s="553"/>
      <c r="DI108" s="553"/>
      <c r="DJ108" s="553"/>
      <c r="DK108" s="553"/>
      <c r="DL108" s="553"/>
      <c r="DM108" s="553"/>
      <c r="DN108" s="553"/>
      <c r="DO108" s="553"/>
      <c r="DP108" s="553"/>
      <c r="DQ108" s="553"/>
      <c r="DR108" s="553"/>
      <c r="DS108" s="553"/>
      <c r="DT108" s="553"/>
      <c r="DU108" s="553"/>
      <c r="DV108" s="553"/>
      <c r="DW108" s="553"/>
      <c r="DX108" s="553"/>
      <c r="DY108" s="553"/>
      <c r="DZ108" s="636"/>
    </row>
    <row r="109" s="383" customFormat="1" ht="26.25" customHeight="1" spans="1:130">
      <c r="A109" s="554" t="s">
        <v>7</v>
      </c>
      <c r="B109" s="555"/>
      <c r="C109" s="555"/>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601"/>
      <c r="AA109" s="602" t="s">
        <v>335</v>
      </c>
      <c r="AB109" s="555"/>
      <c r="AC109" s="555"/>
      <c r="AD109" s="555"/>
      <c r="AE109" s="601"/>
      <c r="AF109" s="602" t="s">
        <v>212</v>
      </c>
      <c r="AG109" s="555"/>
      <c r="AH109" s="555"/>
      <c r="AI109" s="555"/>
      <c r="AJ109" s="601"/>
      <c r="AK109" s="602" t="s">
        <v>125</v>
      </c>
      <c r="AL109" s="555"/>
      <c r="AM109" s="555"/>
      <c r="AN109" s="555"/>
      <c r="AO109" s="601"/>
      <c r="AP109" s="602" t="s">
        <v>336</v>
      </c>
      <c r="AQ109" s="555"/>
      <c r="AR109" s="555"/>
      <c r="AS109" s="555"/>
      <c r="AT109" s="637"/>
      <c r="AU109" s="554" t="s">
        <v>7</v>
      </c>
      <c r="AV109" s="555"/>
      <c r="AW109" s="555"/>
      <c r="AX109" s="555"/>
      <c r="AY109" s="555"/>
      <c r="AZ109" s="555"/>
      <c r="BA109" s="555"/>
      <c r="BB109" s="555"/>
      <c r="BC109" s="555"/>
      <c r="BD109" s="555"/>
      <c r="BE109" s="555"/>
      <c r="BF109" s="555"/>
      <c r="BG109" s="555"/>
      <c r="BH109" s="555"/>
      <c r="BI109" s="555"/>
      <c r="BJ109" s="555"/>
      <c r="BK109" s="555"/>
      <c r="BL109" s="555"/>
      <c r="BM109" s="555"/>
      <c r="BN109" s="555"/>
      <c r="BO109" s="555"/>
      <c r="BP109" s="601"/>
      <c r="BQ109" s="602" t="s">
        <v>335</v>
      </c>
      <c r="BR109" s="555"/>
      <c r="BS109" s="555"/>
      <c r="BT109" s="555"/>
      <c r="BU109" s="601"/>
      <c r="BV109" s="602" t="s">
        <v>212</v>
      </c>
      <c r="BW109" s="555"/>
      <c r="BX109" s="555"/>
      <c r="BY109" s="555"/>
      <c r="BZ109" s="601"/>
      <c r="CA109" s="602" t="s">
        <v>125</v>
      </c>
      <c r="CB109" s="555"/>
      <c r="CC109" s="555"/>
      <c r="CD109" s="555"/>
      <c r="CE109" s="601"/>
      <c r="CF109" s="720" t="s">
        <v>336</v>
      </c>
      <c r="CG109" s="720"/>
      <c r="CH109" s="720"/>
      <c r="CI109" s="720"/>
      <c r="CJ109" s="720"/>
      <c r="CK109" s="602" t="s">
        <v>209</v>
      </c>
      <c r="CL109" s="555"/>
      <c r="CM109" s="555"/>
      <c r="CN109" s="555"/>
      <c r="CO109" s="555"/>
      <c r="CP109" s="555"/>
      <c r="CQ109" s="555"/>
      <c r="CR109" s="555"/>
      <c r="CS109" s="555"/>
      <c r="CT109" s="555"/>
      <c r="CU109" s="555"/>
      <c r="CV109" s="555"/>
      <c r="CW109" s="555"/>
      <c r="CX109" s="555"/>
      <c r="CY109" s="555"/>
      <c r="CZ109" s="555"/>
      <c r="DA109" s="555"/>
      <c r="DB109" s="555"/>
      <c r="DC109" s="555"/>
      <c r="DD109" s="555"/>
      <c r="DE109" s="555"/>
      <c r="DF109" s="601"/>
      <c r="DG109" s="602" t="s">
        <v>335</v>
      </c>
      <c r="DH109" s="555"/>
      <c r="DI109" s="555"/>
      <c r="DJ109" s="555"/>
      <c r="DK109" s="601"/>
      <c r="DL109" s="602" t="s">
        <v>212</v>
      </c>
      <c r="DM109" s="555"/>
      <c r="DN109" s="555"/>
      <c r="DO109" s="555"/>
      <c r="DP109" s="601"/>
      <c r="DQ109" s="602" t="s">
        <v>125</v>
      </c>
      <c r="DR109" s="555"/>
      <c r="DS109" s="555"/>
      <c r="DT109" s="555"/>
      <c r="DU109" s="601"/>
      <c r="DV109" s="602" t="s">
        <v>336</v>
      </c>
      <c r="DW109" s="555"/>
      <c r="DX109" s="555"/>
      <c r="DY109" s="555"/>
      <c r="DZ109" s="637"/>
    </row>
    <row r="110" s="383" customFormat="1" ht="26.25" customHeight="1" spans="1:130">
      <c r="A110" s="556" t="s">
        <v>210</v>
      </c>
      <c r="B110" s="557"/>
      <c r="C110" s="557"/>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603"/>
      <c r="AA110" s="604">
        <v>1090457</v>
      </c>
      <c r="AB110" s="605"/>
      <c r="AC110" s="605"/>
      <c r="AD110" s="605"/>
      <c r="AE110" s="606"/>
      <c r="AF110" s="607">
        <v>987812</v>
      </c>
      <c r="AG110" s="605"/>
      <c r="AH110" s="605"/>
      <c r="AI110" s="605"/>
      <c r="AJ110" s="606"/>
      <c r="AK110" s="607">
        <v>984714</v>
      </c>
      <c r="AL110" s="605"/>
      <c r="AM110" s="605"/>
      <c r="AN110" s="605"/>
      <c r="AO110" s="606"/>
      <c r="AP110" s="638">
        <v>15.7</v>
      </c>
      <c r="AQ110" s="639"/>
      <c r="AR110" s="639"/>
      <c r="AS110" s="639"/>
      <c r="AT110" s="640"/>
      <c r="AU110" s="641" t="s">
        <v>337</v>
      </c>
      <c r="AV110" s="642"/>
      <c r="AW110" s="642"/>
      <c r="AX110" s="642"/>
      <c r="AY110" s="642"/>
      <c r="AZ110" s="681" t="s">
        <v>338</v>
      </c>
      <c r="BA110" s="557"/>
      <c r="BB110" s="557"/>
      <c r="BC110" s="557"/>
      <c r="BD110" s="557"/>
      <c r="BE110" s="557"/>
      <c r="BF110" s="557"/>
      <c r="BG110" s="557"/>
      <c r="BH110" s="557"/>
      <c r="BI110" s="557"/>
      <c r="BJ110" s="557"/>
      <c r="BK110" s="557"/>
      <c r="BL110" s="557"/>
      <c r="BM110" s="557"/>
      <c r="BN110" s="557"/>
      <c r="BO110" s="557"/>
      <c r="BP110" s="603"/>
      <c r="BQ110" s="700">
        <v>10479230</v>
      </c>
      <c r="BR110" s="701"/>
      <c r="BS110" s="701"/>
      <c r="BT110" s="701"/>
      <c r="BU110" s="701"/>
      <c r="BV110" s="701">
        <v>9808886</v>
      </c>
      <c r="BW110" s="701"/>
      <c r="BX110" s="701"/>
      <c r="BY110" s="701"/>
      <c r="BZ110" s="701"/>
      <c r="CA110" s="701">
        <v>9497424</v>
      </c>
      <c r="CB110" s="701"/>
      <c r="CC110" s="701"/>
      <c r="CD110" s="701"/>
      <c r="CE110" s="701"/>
      <c r="CF110" s="721">
        <v>151.7</v>
      </c>
      <c r="CG110" s="722"/>
      <c r="CH110" s="722"/>
      <c r="CI110" s="722"/>
      <c r="CJ110" s="722"/>
      <c r="CK110" s="737" t="s">
        <v>339</v>
      </c>
      <c r="CL110" s="568"/>
      <c r="CM110" s="569" t="s">
        <v>340</v>
      </c>
      <c r="CN110" s="570"/>
      <c r="CO110" s="570"/>
      <c r="CP110" s="570"/>
      <c r="CQ110" s="570"/>
      <c r="CR110" s="570"/>
      <c r="CS110" s="570"/>
      <c r="CT110" s="570"/>
      <c r="CU110" s="570"/>
      <c r="CV110" s="570"/>
      <c r="CW110" s="570"/>
      <c r="CX110" s="570"/>
      <c r="CY110" s="570"/>
      <c r="CZ110" s="570"/>
      <c r="DA110" s="570"/>
      <c r="DB110" s="570"/>
      <c r="DC110" s="570"/>
      <c r="DD110" s="570"/>
      <c r="DE110" s="570"/>
      <c r="DF110" s="624"/>
      <c r="DG110" s="700" t="s">
        <v>46</v>
      </c>
      <c r="DH110" s="701"/>
      <c r="DI110" s="701"/>
      <c r="DJ110" s="701"/>
      <c r="DK110" s="701"/>
      <c r="DL110" s="701" t="s">
        <v>46</v>
      </c>
      <c r="DM110" s="701"/>
      <c r="DN110" s="701"/>
      <c r="DO110" s="701"/>
      <c r="DP110" s="701"/>
      <c r="DQ110" s="701" t="s">
        <v>46</v>
      </c>
      <c r="DR110" s="701"/>
      <c r="DS110" s="701"/>
      <c r="DT110" s="701"/>
      <c r="DU110" s="701"/>
      <c r="DV110" s="773" t="s">
        <v>46</v>
      </c>
      <c r="DW110" s="773"/>
      <c r="DX110" s="773"/>
      <c r="DY110" s="773"/>
      <c r="DZ110" s="780"/>
    </row>
    <row r="111" s="383" customFormat="1" ht="26.25" customHeight="1" spans="1:130">
      <c r="A111" s="558" t="s">
        <v>341</v>
      </c>
      <c r="B111" s="559"/>
      <c r="C111" s="559"/>
      <c r="D111" s="559"/>
      <c r="E111" s="559"/>
      <c r="F111" s="559"/>
      <c r="G111" s="559"/>
      <c r="H111" s="559"/>
      <c r="I111" s="559"/>
      <c r="J111" s="559"/>
      <c r="K111" s="559"/>
      <c r="L111" s="559"/>
      <c r="M111" s="559"/>
      <c r="N111" s="559"/>
      <c r="O111" s="559"/>
      <c r="P111" s="559"/>
      <c r="Q111" s="559"/>
      <c r="R111" s="559"/>
      <c r="S111" s="559"/>
      <c r="T111" s="559"/>
      <c r="U111" s="559"/>
      <c r="V111" s="559"/>
      <c r="W111" s="559"/>
      <c r="X111" s="559"/>
      <c r="Y111" s="559"/>
      <c r="Z111" s="608"/>
      <c r="AA111" s="609" t="s">
        <v>46</v>
      </c>
      <c r="AB111" s="610"/>
      <c r="AC111" s="610"/>
      <c r="AD111" s="610"/>
      <c r="AE111" s="611"/>
      <c r="AF111" s="612" t="s">
        <v>46</v>
      </c>
      <c r="AG111" s="610"/>
      <c r="AH111" s="610"/>
      <c r="AI111" s="610"/>
      <c r="AJ111" s="611"/>
      <c r="AK111" s="612" t="s">
        <v>46</v>
      </c>
      <c r="AL111" s="610"/>
      <c r="AM111" s="610"/>
      <c r="AN111" s="610"/>
      <c r="AO111" s="611"/>
      <c r="AP111" s="643" t="s">
        <v>46</v>
      </c>
      <c r="AQ111" s="644"/>
      <c r="AR111" s="644"/>
      <c r="AS111" s="644"/>
      <c r="AT111" s="645"/>
      <c r="AU111" s="646"/>
      <c r="AV111" s="647"/>
      <c r="AW111" s="647"/>
      <c r="AX111" s="647"/>
      <c r="AY111" s="647"/>
      <c r="AZ111" s="682" t="s">
        <v>342</v>
      </c>
      <c r="BA111" s="480"/>
      <c r="BB111" s="480"/>
      <c r="BC111" s="480"/>
      <c r="BD111" s="480"/>
      <c r="BE111" s="480"/>
      <c r="BF111" s="480"/>
      <c r="BG111" s="480"/>
      <c r="BH111" s="480"/>
      <c r="BI111" s="480"/>
      <c r="BJ111" s="480"/>
      <c r="BK111" s="480"/>
      <c r="BL111" s="480"/>
      <c r="BM111" s="480"/>
      <c r="BN111" s="480"/>
      <c r="BO111" s="480"/>
      <c r="BP111" s="613"/>
      <c r="BQ111" s="702">
        <v>17943</v>
      </c>
      <c r="BR111" s="703"/>
      <c r="BS111" s="703"/>
      <c r="BT111" s="703"/>
      <c r="BU111" s="703"/>
      <c r="BV111" s="703">
        <v>18085</v>
      </c>
      <c r="BW111" s="703"/>
      <c r="BX111" s="703"/>
      <c r="BY111" s="703"/>
      <c r="BZ111" s="703"/>
      <c r="CA111" s="703">
        <v>18154</v>
      </c>
      <c r="CB111" s="703"/>
      <c r="CC111" s="703"/>
      <c r="CD111" s="703"/>
      <c r="CE111" s="703"/>
      <c r="CF111" s="723">
        <v>0.3</v>
      </c>
      <c r="CG111" s="724"/>
      <c r="CH111" s="724"/>
      <c r="CI111" s="724"/>
      <c r="CJ111" s="724"/>
      <c r="CK111" s="738"/>
      <c r="CL111" s="572"/>
      <c r="CM111" s="573" t="s">
        <v>343</v>
      </c>
      <c r="CN111" s="574"/>
      <c r="CO111" s="574"/>
      <c r="CP111" s="574"/>
      <c r="CQ111" s="574"/>
      <c r="CR111" s="574"/>
      <c r="CS111" s="574"/>
      <c r="CT111" s="574"/>
      <c r="CU111" s="574"/>
      <c r="CV111" s="574"/>
      <c r="CW111" s="574"/>
      <c r="CX111" s="574"/>
      <c r="CY111" s="574"/>
      <c r="CZ111" s="574"/>
      <c r="DA111" s="574"/>
      <c r="DB111" s="574"/>
      <c r="DC111" s="574"/>
      <c r="DD111" s="574"/>
      <c r="DE111" s="574"/>
      <c r="DF111" s="625"/>
      <c r="DG111" s="702" t="s">
        <v>46</v>
      </c>
      <c r="DH111" s="703"/>
      <c r="DI111" s="703"/>
      <c r="DJ111" s="703"/>
      <c r="DK111" s="703"/>
      <c r="DL111" s="703" t="s">
        <v>46</v>
      </c>
      <c r="DM111" s="703"/>
      <c r="DN111" s="703"/>
      <c r="DO111" s="703"/>
      <c r="DP111" s="703"/>
      <c r="DQ111" s="703" t="s">
        <v>46</v>
      </c>
      <c r="DR111" s="703"/>
      <c r="DS111" s="703"/>
      <c r="DT111" s="703"/>
      <c r="DU111" s="703"/>
      <c r="DV111" s="774" t="s">
        <v>46</v>
      </c>
      <c r="DW111" s="774"/>
      <c r="DX111" s="774"/>
      <c r="DY111" s="774"/>
      <c r="DZ111" s="781"/>
    </row>
    <row r="112" s="383" customFormat="1" ht="26.25" customHeight="1" spans="1:130">
      <c r="A112" s="560" t="s">
        <v>344</v>
      </c>
      <c r="B112" s="561"/>
      <c r="C112" s="480" t="s">
        <v>345</v>
      </c>
      <c r="D112" s="480"/>
      <c r="E112" s="480"/>
      <c r="F112" s="480"/>
      <c r="G112" s="480"/>
      <c r="H112" s="480"/>
      <c r="I112" s="480"/>
      <c r="J112" s="480"/>
      <c r="K112" s="480"/>
      <c r="L112" s="480"/>
      <c r="M112" s="480"/>
      <c r="N112" s="480"/>
      <c r="O112" s="480"/>
      <c r="P112" s="480"/>
      <c r="Q112" s="480"/>
      <c r="R112" s="480"/>
      <c r="S112" s="480"/>
      <c r="T112" s="480"/>
      <c r="U112" s="480"/>
      <c r="V112" s="480"/>
      <c r="W112" s="480"/>
      <c r="X112" s="480"/>
      <c r="Y112" s="480"/>
      <c r="Z112" s="613"/>
      <c r="AA112" s="614" t="s">
        <v>46</v>
      </c>
      <c r="AB112" s="615"/>
      <c r="AC112" s="615"/>
      <c r="AD112" s="615"/>
      <c r="AE112" s="616"/>
      <c r="AF112" s="617" t="s">
        <v>46</v>
      </c>
      <c r="AG112" s="615"/>
      <c r="AH112" s="615"/>
      <c r="AI112" s="615"/>
      <c r="AJ112" s="616"/>
      <c r="AK112" s="617" t="s">
        <v>46</v>
      </c>
      <c r="AL112" s="615"/>
      <c r="AM112" s="615"/>
      <c r="AN112" s="615"/>
      <c r="AO112" s="616"/>
      <c r="AP112" s="648" t="s">
        <v>46</v>
      </c>
      <c r="AQ112" s="649"/>
      <c r="AR112" s="649"/>
      <c r="AS112" s="649"/>
      <c r="AT112" s="650"/>
      <c r="AU112" s="646"/>
      <c r="AV112" s="647"/>
      <c r="AW112" s="647"/>
      <c r="AX112" s="647"/>
      <c r="AY112" s="647"/>
      <c r="AZ112" s="682" t="s">
        <v>346</v>
      </c>
      <c r="BA112" s="480"/>
      <c r="BB112" s="480"/>
      <c r="BC112" s="480"/>
      <c r="BD112" s="480"/>
      <c r="BE112" s="480"/>
      <c r="BF112" s="480"/>
      <c r="BG112" s="480"/>
      <c r="BH112" s="480"/>
      <c r="BI112" s="480"/>
      <c r="BJ112" s="480"/>
      <c r="BK112" s="480"/>
      <c r="BL112" s="480"/>
      <c r="BM112" s="480"/>
      <c r="BN112" s="480"/>
      <c r="BO112" s="480"/>
      <c r="BP112" s="613"/>
      <c r="BQ112" s="702">
        <v>3175835</v>
      </c>
      <c r="BR112" s="703"/>
      <c r="BS112" s="703"/>
      <c r="BT112" s="703"/>
      <c r="BU112" s="703"/>
      <c r="BV112" s="703">
        <v>3032618</v>
      </c>
      <c r="BW112" s="703"/>
      <c r="BX112" s="703"/>
      <c r="BY112" s="703"/>
      <c r="BZ112" s="703"/>
      <c r="CA112" s="703">
        <v>2543496</v>
      </c>
      <c r="CB112" s="703"/>
      <c r="CC112" s="703"/>
      <c r="CD112" s="703"/>
      <c r="CE112" s="703"/>
      <c r="CF112" s="723">
        <v>40.6</v>
      </c>
      <c r="CG112" s="724"/>
      <c r="CH112" s="724"/>
      <c r="CI112" s="724"/>
      <c r="CJ112" s="724"/>
      <c r="CK112" s="738"/>
      <c r="CL112" s="572"/>
      <c r="CM112" s="573" t="s">
        <v>347</v>
      </c>
      <c r="CN112" s="574"/>
      <c r="CO112" s="574"/>
      <c r="CP112" s="574"/>
      <c r="CQ112" s="574"/>
      <c r="CR112" s="574"/>
      <c r="CS112" s="574"/>
      <c r="CT112" s="574"/>
      <c r="CU112" s="574"/>
      <c r="CV112" s="574"/>
      <c r="CW112" s="574"/>
      <c r="CX112" s="574"/>
      <c r="CY112" s="574"/>
      <c r="CZ112" s="574"/>
      <c r="DA112" s="574"/>
      <c r="DB112" s="574"/>
      <c r="DC112" s="574"/>
      <c r="DD112" s="574"/>
      <c r="DE112" s="574"/>
      <c r="DF112" s="625"/>
      <c r="DG112" s="702" t="s">
        <v>46</v>
      </c>
      <c r="DH112" s="703"/>
      <c r="DI112" s="703"/>
      <c r="DJ112" s="703"/>
      <c r="DK112" s="703"/>
      <c r="DL112" s="703" t="s">
        <v>46</v>
      </c>
      <c r="DM112" s="703"/>
      <c r="DN112" s="703"/>
      <c r="DO112" s="703"/>
      <c r="DP112" s="703"/>
      <c r="DQ112" s="703" t="s">
        <v>46</v>
      </c>
      <c r="DR112" s="703"/>
      <c r="DS112" s="703"/>
      <c r="DT112" s="703"/>
      <c r="DU112" s="703"/>
      <c r="DV112" s="774" t="s">
        <v>46</v>
      </c>
      <c r="DW112" s="774"/>
      <c r="DX112" s="774"/>
      <c r="DY112" s="774"/>
      <c r="DZ112" s="781"/>
    </row>
    <row r="113" s="383" customFormat="1" ht="26.25" customHeight="1" spans="1:130">
      <c r="A113" s="562"/>
      <c r="B113" s="563"/>
      <c r="C113" s="480" t="s">
        <v>348</v>
      </c>
      <c r="D113" s="480"/>
      <c r="E113" s="480"/>
      <c r="F113" s="480"/>
      <c r="G113" s="480"/>
      <c r="H113" s="480"/>
      <c r="I113" s="480"/>
      <c r="J113" s="480"/>
      <c r="K113" s="480"/>
      <c r="L113" s="480"/>
      <c r="M113" s="480"/>
      <c r="N113" s="480"/>
      <c r="O113" s="480"/>
      <c r="P113" s="480"/>
      <c r="Q113" s="480"/>
      <c r="R113" s="480"/>
      <c r="S113" s="480"/>
      <c r="T113" s="480"/>
      <c r="U113" s="480"/>
      <c r="V113" s="480"/>
      <c r="W113" s="480"/>
      <c r="X113" s="480"/>
      <c r="Y113" s="480"/>
      <c r="Z113" s="613"/>
      <c r="AA113" s="609">
        <v>175799</v>
      </c>
      <c r="AB113" s="610"/>
      <c r="AC113" s="610"/>
      <c r="AD113" s="610"/>
      <c r="AE113" s="611"/>
      <c r="AF113" s="612">
        <v>186313</v>
      </c>
      <c r="AG113" s="610"/>
      <c r="AH113" s="610"/>
      <c r="AI113" s="610"/>
      <c r="AJ113" s="611"/>
      <c r="AK113" s="612">
        <v>117156</v>
      </c>
      <c r="AL113" s="610"/>
      <c r="AM113" s="610"/>
      <c r="AN113" s="610"/>
      <c r="AO113" s="611"/>
      <c r="AP113" s="643">
        <v>1.9</v>
      </c>
      <c r="AQ113" s="644"/>
      <c r="AR113" s="644"/>
      <c r="AS113" s="644"/>
      <c r="AT113" s="645"/>
      <c r="AU113" s="646"/>
      <c r="AV113" s="647"/>
      <c r="AW113" s="647"/>
      <c r="AX113" s="647"/>
      <c r="AY113" s="647"/>
      <c r="AZ113" s="682" t="s">
        <v>349</v>
      </c>
      <c r="BA113" s="480"/>
      <c r="BB113" s="480"/>
      <c r="BC113" s="480"/>
      <c r="BD113" s="480"/>
      <c r="BE113" s="480"/>
      <c r="BF113" s="480"/>
      <c r="BG113" s="480"/>
      <c r="BH113" s="480"/>
      <c r="BI113" s="480"/>
      <c r="BJ113" s="480"/>
      <c r="BK113" s="480"/>
      <c r="BL113" s="480"/>
      <c r="BM113" s="480"/>
      <c r="BN113" s="480"/>
      <c r="BO113" s="480"/>
      <c r="BP113" s="613"/>
      <c r="BQ113" s="702">
        <v>716994</v>
      </c>
      <c r="BR113" s="703"/>
      <c r="BS113" s="703"/>
      <c r="BT113" s="703"/>
      <c r="BU113" s="703"/>
      <c r="BV113" s="703">
        <v>778832</v>
      </c>
      <c r="BW113" s="703"/>
      <c r="BX113" s="703"/>
      <c r="BY113" s="703"/>
      <c r="BZ113" s="703"/>
      <c r="CA113" s="703">
        <v>896277</v>
      </c>
      <c r="CB113" s="703"/>
      <c r="CC113" s="703"/>
      <c r="CD113" s="703"/>
      <c r="CE113" s="703"/>
      <c r="CF113" s="723">
        <v>14.3</v>
      </c>
      <c r="CG113" s="724"/>
      <c r="CH113" s="724"/>
      <c r="CI113" s="724"/>
      <c r="CJ113" s="724"/>
      <c r="CK113" s="738"/>
      <c r="CL113" s="572"/>
      <c r="CM113" s="573" t="s">
        <v>350</v>
      </c>
      <c r="CN113" s="574"/>
      <c r="CO113" s="574"/>
      <c r="CP113" s="574"/>
      <c r="CQ113" s="574"/>
      <c r="CR113" s="574"/>
      <c r="CS113" s="574"/>
      <c r="CT113" s="574"/>
      <c r="CU113" s="574"/>
      <c r="CV113" s="574"/>
      <c r="CW113" s="574"/>
      <c r="CX113" s="574"/>
      <c r="CY113" s="574"/>
      <c r="CZ113" s="574"/>
      <c r="DA113" s="574"/>
      <c r="DB113" s="574"/>
      <c r="DC113" s="574"/>
      <c r="DD113" s="574"/>
      <c r="DE113" s="574"/>
      <c r="DF113" s="625"/>
      <c r="DG113" s="614" t="s">
        <v>46</v>
      </c>
      <c r="DH113" s="615"/>
      <c r="DI113" s="615"/>
      <c r="DJ113" s="615"/>
      <c r="DK113" s="616"/>
      <c r="DL113" s="617" t="s">
        <v>46</v>
      </c>
      <c r="DM113" s="615"/>
      <c r="DN113" s="615"/>
      <c r="DO113" s="615"/>
      <c r="DP113" s="616"/>
      <c r="DQ113" s="617" t="s">
        <v>46</v>
      </c>
      <c r="DR113" s="615"/>
      <c r="DS113" s="615"/>
      <c r="DT113" s="615"/>
      <c r="DU113" s="616"/>
      <c r="DV113" s="648" t="s">
        <v>46</v>
      </c>
      <c r="DW113" s="649"/>
      <c r="DX113" s="649"/>
      <c r="DY113" s="649"/>
      <c r="DZ113" s="650"/>
    </row>
    <row r="114" s="383" customFormat="1" ht="26.25" customHeight="1" spans="1:130">
      <c r="A114" s="562"/>
      <c r="B114" s="563"/>
      <c r="C114" s="480" t="s">
        <v>351</v>
      </c>
      <c r="D114" s="480"/>
      <c r="E114" s="480"/>
      <c r="F114" s="480"/>
      <c r="G114" s="480"/>
      <c r="H114" s="480"/>
      <c r="I114" s="480"/>
      <c r="J114" s="480"/>
      <c r="K114" s="480"/>
      <c r="L114" s="480"/>
      <c r="M114" s="480"/>
      <c r="N114" s="480"/>
      <c r="O114" s="480"/>
      <c r="P114" s="480"/>
      <c r="Q114" s="480"/>
      <c r="R114" s="480"/>
      <c r="S114" s="480"/>
      <c r="T114" s="480"/>
      <c r="U114" s="480"/>
      <c r="V114" s="480"/>
      <c r="W114" s="480"/>
      <c r="X114" s="480"/>
      <c r="Y114" s="480"/>
      <c r="Z114" s="613"/>
      <c r="AA114" s="614">
        <v>46339</v>
      </c>
      <c r="AB114" s="615"/>
      <c r="AC114" s="615"/>
      <c r="AD114" s="615"/>
      <c r="AE114" s="616"/>
      <c r="AF114" s="617">
        <v>53494</v>
      </c>
      <c r="AG114" s="615"/>
      <c r="AH114" s="615"/>
      <c r="AI114" s="615"/>
      <c r="AJ114" s="616"/>
      <c r="AK114" s="617">
        <v>63520</v>
      </c>
      <c r="AL114" s="615"/>
      <c r="AM114" s="615"/>
      <c r="AN114" s="615"/>
      <c r="AO114" s="616"/>
      <c r="AP114" s="648">
        <v>1</v>
      </c>
      <c r="AQ114" s="649"/>
      <c r="AR114" s="649"/>
      <c r="AS114" s="649"/>
      <c r="AT114" s="650"/>
      <c r="AU114" s="646"/>
      <c r="AV114" s="647"/>
      <c r="AW114" s="647"/>
      <c r="AX114" s="647"/>
      <c r="AY114" s="647"/>
      <c r="AZ114" s="682" t="s">
        <v>352</v>
      </c>
      <c r="BA114" s="480"/>
      <c r="BB114" s="480"/>
      <c r="BC114" s="480"/>
      <c r="BD114" s="480"/>
      <c r="BE114" s="480"/>
      <c r="BF114" s="480"/>
      <c r="BG114" s="480"/>
      <c r="BH114" s="480"/>
      <c r="BI114" s="480"/>
      <c r="BJ114" s="480"/>
      <c r="BK114" s="480"/>
      <c r="BL114" s="480"/>
      <c r="BM114" s="480"/>
      <c r="BN114" s="480"/>
      <c r="BO114" s="480"/>
      <c r="BP114" s="613"/>
      <c r="BQ114" s="702">
        <v>795941</v>
      </c>
      <c r="BR114" s="703"/>
      <c r="BS114" s="703"/>
      <c r="BT114" s="703"/>
      <c r="BU114" s="703"/>
      <c r="BV114" s="703">
        <v>759740</v>
      </c>
      <c r="BW114" s="703"/>
      <c r="BX114" s="703"/>
      <c r="BY114" s="703"/>
      <c r="BZ114" s="703"/>
      <c r="CA114" s="703">
        <v>698136</v>
      </c>
      <c r="CB114" s="703"/>
      <c r="CC114" s="703"/>
      <c r="CD114" s="703"/>
      <c r="CE114" s="703"/>
      <c r="CF114" s="723">
        <v>11.1</v>
      </c>
      <c r="CG114" s="724"/>
      <c r="CH114" s="724"/>
      <c r="CI114" s="724"/>
      <c r="CJ114" s="724"/>
      <c r="CK114" s="738"/>
      <c r="CL114" s="572"/>
      <c r="CM114" s="573" t="s">
        <v>353</v>
      </c>
      <c r="CN114" s="574"/>
      <c r="CO114" s="574"/>
      <c r="CP114" s="574"/>
      <c r="CQ114" s="574"/>
      <c r="CR114" s="574"/>
      <c r="CS114" s="574"/>
      <c r="CT114" s="574"/>
      <c r="CU114" s="574"/>
      <c r="CV114" s="574"/>
      <c r="CW114" s="574"/>
      <c r="CX114" s="574"/>
      <c r="CY114" s="574"/>
      <c r="CZ114" s="574"/>
      <c r="DA114" s="574"/>
      <c r="DB114" s="574"/>
      <c r="DC114" s="574"/>
      <c r="DD114" s="574"/>
      <c r="DE114" s="574"/>
      <c r="DF114" s="625"/>
      <c r="DG114" s="614" t="s">
        <v>46</v>
      </c>
      <c r="DH114" s="615"/>
      <c r="DI114" s="615"/>
      <c r="DJ114" s="615"/>
      <c r="DK114" s="616"/>
      <c r="DL114" s="617" t="s">
        <v>46</v>
      </c>
      <c r="DM114" s="615"/>
      <c r="DN114" s="615"/>
      <c r="DO114" s="615"/>
      <c r="DP114" s="616"/>
      <c r="DQ114" s="617" t="s">
        <v>46</v>
      </c>
      <c r="DR114" s="615"/>
      <c r="DS114" s="615"/>
      <c r="DT114" s="615"/>
      <c r="DU114" s="616"/>
      <c r="DV114" s="648" t="s">
        <v>46</v>
      </c>
      <c r="DW114" s="649"/>
      <c r="DX114" s="649"/>
      <c r="DY114" s="649"/>
      <c r="DZ114" s="650"/>
    </row>
    <row r="115" s="383" customFormat="1" ht="26.25" customHeight="1" spans="1:130">
      <c r="A115" s="562"/>
      <c r="B115" s="563"/>
      <c r="C115" s="480" t="s">
        <v>354</v>
      </c>
      <c r="D115" s="480"/>
      <c r="E115" s="480"/>
      <c r="F115" s="480"/>
      <c r="G115" s="480"/>
      <c r="H115" s="480"/>
      <c r="I115" s="480"/>
      <c r="J115" s="480"/>
      <c r="K115" s="480"/>
      <c r="L115" s="480"/>
      <c r="M115" s="480"/>
      <c r="N115" s="480"/>
      <c r="O115" s="480"/>
      <c r="P115" s="480"/>
      <c r="Q115" s="480"/>
      <c r="R115" s="480"/>
      <c r="S115" s="480"/>
      <c r="T115" s="480"/>
      <c r="U115" s="480"/>
      <c r="V115" s="480"/>
      <c r="W115" s="480"/>
      <c r="X115" s="480"/>
      <c r="Y115" s="480"/>
      <c r="Z115" s="613"/>
      <c r="AA115" s="609" t="s">
        <v>46</v>
      </c>
      <c r="AB115" s="610"/>
      <c r="AC115" s="610"/>
      <c r="AD115" s="610"/>
      <c r="AE115" s="611"/>
      <c r="AF115" s="612" t="s">
        <v>46</v>
      </c>
      <c r="AG115" s="610"/>
      <c r="AH115" s="610"/>
      <c r="AI115" s="610"/>
      <c r="AJ115" s="611"/>
      <c r="AK115" s="612" t="s">
        <v>46</v>
      </c>
      <c r="AL115" s="610"/>
      <c r="AM115" s="610"/>
      <c r="AN115" s="610"/>
      <c r="AO115" s="611"/>
      <c r="AP115" s="643" t="s">
        <v>46</v>
      </c>
      <c r="AQ115" s="644"/>
      <c r="AR115" s="644"/>
      <c r="AS115" s="644"/>
      <c r="AT115" s="645"/>
      <c r="AU115" s="646"/>
      <c r="AV115" s="647"/>
      <c r="AW115" s="647"/>
      <c r="AX115" s="647"/>
      <c r="AY115" s="647"/>
      <c r="AZ115" s="682" t="s">
        <v>355</v>
      </c>
      <c r="BA115" s="480"/>
      <c r="BB115" s="480"/>
      <c r="BC115" s="480"/>
      <c r="BD115" s="480"/>
      <c r="BE115" s="480"/>
      <c r="BF115" s="480"/>
      <c r="BG115" s="480"/>
      <c r="BH115" s="480"/>
      <c r="BI115" s="480"/>
      <c r="BJ115" s="480"/>
      <c r="BK115" s="480"/>
      <c r="BL115" s="480"/>
      <c r="BM115" s="480"/>
      <c r="BN115" s="480"/>
      <c r="BO115" s="480"/>
      <c r="BP115" s="613"/>
      <c r="BQ115" s="702" t="s">
        <v>46</v>
      </c>
      <c r="BR115" s="703"/>
      <c r="BS115" s="703"/>
      <c r="BT115" s="703"/>
      <c r="BU115" s="703"/>
      <c r="BV115" s="703" t="s">
        <v>46</v>
      </c>
      <c r="BW115" s="703"/>
      <c r="BX115" s="703"/>
      <c r="BY115" s="703"/>
      <c r="BZ115" s="703"/>
      <c r="CA115" s="703" t="s">
        <v>46</v>
      </c>
      <c r="CB115" s="703"/>
      <c r="CC115" s="703"/>
      <c r="CD115" s="703"/>
      <c r="CE115" s="703"/>
      <c r="CF115" s="723" t="s">
        <v>46</v>
      </c>
      <c r="CG115" s="724"/>
      <c r="CH115" s="724"/>
      <c r="CI115" s="724"/>
      <c r="CJ115" s="724"/>
      <c r="CK115" s="738"/>
      <c r="CL115" s="572"/>
      <c r="CM115" s="682" t="s">
        <v>356</v>
      </c>
      <c r="CN115" s="479"/>
      <c r="CO115" s="479"/>
      <c r="CP115" s="479"/>
      <c r="CQ115" s="479"/>
      <c r="CR115" s="479"/>
      <c r="CS115" s="479"/>
      <c r="CT115" s="479"/>
      <c r="CU115" s="479"/>
      <c r="CV115" s="479"/>
      <c r="CW115" s="479"/>
      <c r="CX115" s="479"/>
      <c r="CY115" s="479"/>
      <c r="CZ115" s="479"/>
      <c r="DA115" s="479"/>
      <c r="DB115" s="479"/>
      <c r="DC115" s="479"/>
      <c r="DD115" s="479"/>
      <c r="DE115" s="479"/>
      <c r="DF115" s="613"/>
      <c r="DG115" s="614">
        <v>17943</v>
      </c>
      <c r="DH115" s="615"/>
      <c r="DI115" s="615"/>
      <c r="DJ115" s="615"/>
      <c r="DK115" s="616"/>
      <c r="DL115" s="617">
        <v>18085</v>
      </c>
      <c r="DM115" s="615"/>
      <c r="DN115" s="615"/>
      <c r="DO115" s="615"/>
      <c r="DP115" s="616"/>
      <c r="DQ115" s="617">
        <v>18154</v>
      </c>
      <c r="DR115" s="615"/>
      <c r="DS115" s="615"/>
      <c r="DT115" s="615"/>
      <c r="DU115" s="616"/>
      <c r="DV115" s="648">
        <v>0.3</v>
      </c>
      <c r="DW115" s="649"/>
      <c r="DX115" s="649"/>
      <c r="DY115" s="649"/>
      <c r="DZ115" s="650"/>
    </row>
    <row r="116" s="383" customFormat="1" ht="26.25" customHeight="1" spans="1:130">
      <c r="A116" s="564"/>
      <c r="B116" s="565"/>
      <c r="C116" s="566" t="s">
        <v>357</v>
      </c>
      <c r="D116" s="566"/>
      <c r="E116" s="566"/>
      <c r="F116" s="566"/>
      <c r="G116" s="566"/>
      <c r="H116" s="566"/>
      <c r="I116" s="566"/>
      <c r="J116" s="566"/>
      <c r="K116" s="566"/>
      <c r="L116" s="566"/>
      <c r="M116" s="566"/>
      <c r="N116" s="566"/>
      <c r="O116" s="566"/>
      <c r="P116" s="566"/>
      <c r="Q116" s="566"/>
      <c r="R116" s="566"/>
      <c r="S116" s="566"/>
      <c r="T116" s="566"/>
      <c r="U116" s="566"/>
      <c r="V116" s="566"/>
      <c r="W116" s="566"/>
      <c r="X116" s="566"/>
      <c r="Y116" s="566"/>
      <c r="Z116" s="618"/>
      <c r="AA116" s="614">
        <v>98</v>
      </c>
      <c r="AB116" s="615"/>
      <c r="AC116" s="615"/>
      <c r="AD116" s="615"/>
      <c r="AE116" s="616"/>
      <c r="AF116" s="617">
        <v>1</v>
      </c>
      <c r="AG116" s="615"/>
      <c r="AH116" s="615"/>
      <c r="AI116" s="615"/>
      <c r="AJ116" s="616"/>
      <c r="AK116" s="617">
        <v>2</v>
      </c>
      <c r="AL116" s="615"/>
      <c r="AM116" s="615"/>
      <c r="AN116" s="615"/>
      <c r="AO116" s="616"/>
      <c r="AP116" s="648">
        <v>0</v>
      </c>
      <c r="AQ116" s="649"/>
      <c r="AR116" s="649"/>
      <c r="AS116" s="649"/>
      <c r="AT116" s="650"/>
      <c r="AU116" s="646"/>
      <c r="AV116" s="647"/>
      <c r="AW116" s="647"/>
      <c r="AX116" s="647"/>
      <c r="AY116" s="647"/>
      <c r="AZ116" s="575" t="s">
        <v>358</v>
      </c>
      <c r="BA116" s="576"/>
      <c r="BB116" s="576"/>
      <c r="BC116" s="576"/>
      <c r="BD116" s="576"/>
      <c r="BE116" s="576"/>
      <c r="BF116" s="576"/>
      <c r="BG116" s="576"/>
      <c r="BH116" s="576"/>
      <c r="BI116" s="576"/>
      <c r="BJ116" s="576"/>
      <c r="BK116" s="576"/>
      <c r="BL116" s="576"/>
      <c r="BM116" s="576"/>
      <c r="BN116" s="576"/>
      <c r="BO116" s="576"/>
      <c r="BP116" s="626"/>
      <c r="BQ116" s="702" t="s">
        <v>46</v>
      </c>
      <c r="BR116" s="703"/>
      <c r="BS116" s="703"/>
      <c r="BT116" s="703"/>
      <c r="BU116" s="703"/>
      <c r="BV116" s="703" t="s">
        <v>46</v>
      </c>
      <c r="BW116" s="703"/>
      <c r="BX116" s="703"/>
      <c r="BY116" s="703"/>
      <c r="BZ116" s="703"/>
      <c r="CA116" s="703" t="s">
        <v>46</v>
      </c>
      <c r="CB116" s="703"/>
      <c r="CC116" s="703"/>
      <c r="CD116" s="703"/>
      <c r="CE116" s="703"/>
      <c r="CF116" s="723" t="s">
        <v>46</v>
      </c>
      <c r="CG116" s="724"/>
      <c r="CH116" s="724"/>
      <c r="CI116" s="724"/>
      <c r="CJ116" s="724"/>
      <c r="CK116" s="738"/>
      <c r="CL116" s="572"/>
      <c r="CM116" s="573" t="s">
        <v>359</v>
      </c>
      <c r="CN116" s="574"/>
      <c r="CO116" s="574"/>
      <c r="CP116" s="574"/>
      <c r="CQ116" s="574"/>
      <c r="CR116" s="574"/>
      <c r="CS116" s="574"/>
      <c r="CT116" s="574"/>
      <c r="CU116" s="574"/>
      <c r="CV116" s="574"/>
      <c r="CW116" s="574"/>
      <c r="CX116" s="574"/>
      <c r="CY116" s="574"/>
      <c r="CZ116" s="574"/>
      <c r="DA116" s="574"/>
      <c r="DB116" s="574"/>
      <c r="DC116" s="574"/>
      <c r="DD116" s="574"/>
      <c r="DE116" s="574"/>
      <c r="DF116" s="625"/>
      <c r="DG116" s="614" t="s">
        <v>46</v>
      </c>
      <c r="DH116" s="615"/>
      <c r="DI116" s="615"/>
      <c r="DJ116" s="615"/>
      <c r="DK116" s="616"/>
      <c r="DL116" s="617" t="s">
        <v>46</v>
      </c>
      <c r="DM116" s="615"/>
      <c r="DN116" s="615"/>
      <c r="DO116" s="615"/>
      <c r="DP116" s="616"/>
      <c r="DQ116" s="617" t="s">
        <v>46</v>
      </c>
      <c r="DR116" s="615"/>
      <c r="DS116" s="615"/>
      <c r="DT116" s="615"/>
      <c r="DU116" s="616"/>
      <c r="DV116" s="648" t="s">
        <v>46</v>
      </c>
      <c r="DW116" s="649"/>
      <c r="DX116" s="649"/>
      <c r="DY116" s="649"/>
      <c r="DZ116" s="650"/>
    </row>
    <row r="117" s="383" customFormat="1" ht="26.25" customHeight="1" spans="1:130">
      <c r="A117" s="554" t="s">
        <v>102</v>
      </c>
      <c r="B117" s="555"/>
      <c r="C117" s="555"/>
      <c r="D117" s="555"/>
      <c r="E117" s="555"/>
      <c r="F117" s="555"/>
      <c r="G117" s="555"/>
      <c r="H117" s="555"/>
      <c r="I117" s="555"/>
      <c r="J117" s="555"/>
      <c r="K117" s="555"/>
      <c r="L117" s="555"/>
      <c r="M117" s="555"/>
      <c r="N117" s="555"/>
      <c r="O117" s="555"/>
      <c r="P117" s="555"/>
      <c r="Q117" s="555"/>
      <c r="R117" s="555"/>
      <c r="S117" s="555"/>
      <c r="T117" s="555"/>
      <c r="U117" s="555"/>
      <c r="V117" s="555"/>
      <c r="W117" s="555"/>
      <c r="X117" s="555"/>
      <c r="Y117" s="619" t="s">
        <v>360</v>
      </c>
      <c r="Z117" s="601"/>
      <c r="AA117" s="620">
        <v>1312693</v>
      </c>
      <c r="AB117" s="621"/>
      <c r="AC117" s="621"/>
      <c r="AD117" s="621"/>
      <c r="AE117" s="622"/>
      <c r="AF117" s="623">
        <v>1227620</v>
      </c>
      <c r="AG117" s="621"/>
      <c r="AH117" s="621"/>
      <c r="AI117" s="621"/>
      <c r="AJ117" s="622"/>
      <c r="AK117" s="623">
        <v>1165392</v>
      </c>
      <c r="AL117" s="621"/>
      <c r="AM117" s="621"/>
      <c r="AN117" s="621"/>
      <c r="AO117" s="622"/>
      <c r="AP117" s="651"/>
      <c r="AQ117" s="652"/>
      <c r="AR117" s="652"/>
      <c r="AS117" s="652"/>
      <c r="AT117" s="653"/>
      <c r="AU117" s="646"/>
      <c r="AV117" s="647"/>
      <c r="AW117" s="647"/>
      <c r="AX117" s="647"/>
      <c r="AY117" s="647"/>
      <c r="AZ117" s="575" t="s">
        <v>361</v>
      </c>
      <c r="BA117" s="576"/>
      <c r="BB117" s="576"/>
      <c r="BC117" s="576"/>
      <c r="BD117" s="576"/>
      <c r="BE117" s="576"/>
      <c r="BF117" s="576"/>
      <c r="BG117" s="576"/>
      <c r="BH117" s="576"/>
      <c r="BI117" s="576"/>
      <c r="BJ117" s="576"/>
      <c r="BK117" s="576"/>
      <c r="BL117" s="576"/>
      <c r="BM117" s="576"/>
      <c r="BN117" s="576"/>
      <c r="BO117" s="576"/>
      <c r="BP117" s="626"/>
      <c r="BQ117" s="702" t="s">
        <v>46</v>
      </c>
      <c r="BR117" s="703"/>
      <c r="BS117" s="703"/>
      <c r="BT117" s="703"/>
      <c r="BU117" s="703"/>
      <c r="BV117" s="703" t="s">
        <v>46</v>
      </c>
      <c r="BW117" s="703"/>
      <c r="BX117" s="703"/>
      <c r="BY117" s="703"/>
      <c r="BZ117" s="703"/>
      <c r="CA117" s="703" t="s">
        <v>46</v>
      </c>
      <c r="CB117" s="703"/>
      <c r="CC117" s="703"/>
      <c r="CD117" s="703"/>
      <c r="CE117" s="703"/>
      <c r="CF117" s="723" t="s">
        <v>46</v>
      </c>
      <c r="CG117" s="724"/>
      <c r="CH117" s="724"/>
      <c r="CI117" s="724"/>
      <c r="CJ117" s="724"/>
      <c r="CK117" s="738"/>
      <c r="CL117" s="572"/>
      <c r="CM117" s="573" t="s">
        <v>362</v>
      </c>
      <c r="CN117" s="574"/>
      <c r="CO117" s="574"/>
      <c r="CP117" s="574"/>
      <c r="CQ117" s="574"/>
      <c r="CR117" s="574"/>
      <c r="CS117" s="574"/>
      <c r="CT117" s="574"/>
      <c r="CU117" s="574"/>
      <c r="CV117" s="574"/>
      <c r="CW117" s="574"/>
      <c r="CX117" s="574"/>
      <c r="CY117" s="574"/>
      <c r="CZ117" s="574"/>
      <c r="DA117" s="574"/>
      <c r="DB117" s="574"/>
      <c r="DC117" s="574"/>
      <c r="DD117" s="574"/>
      <c r="DE117" s="574"/>
      <c r="DF117" s="625"/>
      <c r="DG117" s="614" t="s">
        <v>46</v>
      </c>
      <c r="DH117" s="615"/>
      <c r="DI117" s="615"/>
      <c r="DJ117" s="615"/>
      <c r="DK117" s="616"/>
      <c r="DL117" s="617" t="s">
        <v>46</v>
      </c>
      <c r="DM117" s="615"/>
      <c r="DN117" s="615"/>
      <c r="DO117" s="615"/>
      <c r="DP117" s="616"/>
      <c r="DQ117" s="617" t="s">
        <v>46</v>
      </c>
      <c r="DR117" s="615"/>
      <c r="DS117" s="615"/>
      <c r="DT117" s="615"/>
      <c r="DU117" s="616"/>
      <c r="DV117" s="648" t="s">
        <v>46</v>
      </c>
      <c r="DW117" s="649"/>
      <c r="DX117" s="649"/>
      <c r="DY117" s="649"/>
      <c r="DZ117" s="650"/>
    </row>
    <row r="118" s="383" customFormat="1" ht="26.25" customHeight="1" spans="1:130">
      <c r="A118" s="554" t="s">
        <v>209</v>
      </c>
      <c r="B118" s="555"/>
      <c r="C118" s="555"/>
      <c r="D118" s="555"/>
      <c r="E118" s="555"/>
      <c r="F118" s="555"/>
      <c r="G118" s="555"/>
      <c r="H118" s="555"/>
      <c r="I118" s="555"/>
      <c r="J118" s="555"/>
      <c r="K118" s="555"/>
      <c r="L118" s="555"/>
      <c r="M118" s="555"/>
      <c r="N118" s="555"/>
      <c r="O118" s="555"/>
      <c r="P118" s="555"/>
      <c r="Q118" s="555"/>
      <c r="R118" s="555"/>
      <c r="S118" s="555"/>
      <c r="T118" s="555"/>
      <c r="U118" s="555"/>
      <c r="V118" s="555"/>
      <c r="W118" s="555"/>
      <c r="X118" s="555"/>
      <c r="Y118" s="555"/>
      <c r="Z118" s="601"/>
      <c r="AA118" s="602" t="s">
        <v>335</v>
      </c>
      <c r="AB118" s="555"/>
      <c r="AC118" s="555"/>
      <c r="AD118" s="555"/>
      <c r="AE118" s="601"/>
      <c r="AF118" s="602" t="s">
        <v>212</v>
      </c>
      <c r="AG118" s="555"/>
      <c r="AH118" s="555"/>
      <c r="AI118" s="555"/>
      <c r="AJ118" s="601"/>
      <c r="AK118" s="602" t="s">
        <v>125</v>
      </c>
      <c r="AL118" s="555"/>
      <c r="AM118" s="555"/>
      <c r="AN118" s="555"/>
      <c r="AO118" s="601"/>
      <c r="AP118" s="654" t="s">
        <v>336</v>
      </c>
      <c r="AQ118" s="655"/>
      <c r="AR118" s="655"/>
      <c r="AS118" s="655"/>
      <c r="AT118" s="656"/>
      <c r="AU118" s="646"/>
      <c r="AV118" s="647"/>
      <c r="AW118" s="647"/>
      <c r="AX118" s="647"/>
      <c r="AY118" s="647"/>
      <c r="AZ118" s="683" t="s">
        <v>363</v>
      </c>
      <c r="BA118" s="566"/>
      <c r="BB118" s="566"/>
      <c r="BC118" s="566"/>
      <c r="BD118" s="566"/>
      <c r="BE118" s="566"/>
      <c r="BF118" s="566"/>
      <c r="BG118" s="566"/>
      <c r="BH118" s="566"/>
      <c r="BI118" s="566"/>
      <c r="BJ118" s="566"/>
      <c r="BK118" s="566"/>
      <c r="BL118" s="566"/>
      <c r="BM118" s="566"/>
      <c r="BN118" s="566"/>
      <c r="BO118" s="566"/>
      <c r="BP118" s="618"/>
      <c r="BQ118" s="704" t="s">
        <v>46</v>
      </c>
      <c r="BR118" s="705"/>
      <c r="BS118" s="705"/>
      <c r="BT118" s="705"/>
      <c r="BU118" s="705"/>
      <c r="BV118" s="705" t="s">
        <v>46</v>
      </c>
      <c r="BW118" s="705"/>
      <c r="BX118" s="705"/>
      <c r="BY118" s="705"/>
      <c r="BZ118" s="705"/>
      <c r="CA118" s="705" t="s">
        <v>46</v>
      </c>
      <c r="CB118" s="705"/>
      <c r="CC118" s="705"/>
      <c r="CD118" s="705"/>
      <c r="CE118" s="705"/>
      <c r="CF118" s="723" t="s">
        <v>46</v>
      </c>
      <c r="CG118" s="724"/>
      <c r="CH118" s="724"/>
      <c r="CI118" s="724"/>
      <c r="CJ118" s="724"/>
      <c r="CK118" s="738"/>
      <c r="CL118" s="572"/>
      <c r="CM118" s="573" t="s">
        <v>364</v>
      </c>
      <c r="CN118" s="574"/>
      <c r="CO118" s="574"/>
      <c r="CP118" s="574"/>
      <c r="CQ118" s="574"/>
      <c r="CR118" s="574"/>
      <c r="CS118" s="574"/>
      <c r="CT118" s="574"/>
      <c r="CU118" s="574"/>
      <c r="CV118" s="574"/>
      <c r="CW118" s="574"/>
      <c r="CX118" s="574"/>
      <c r="CY118" s="574"/>
      <c r="CZ118" s="574"/>
      <c r="DA118" s="574"/>
      <c r="DB118" s="574"/>
      <c r="DC118" s="574"/>
      <c r="DD118" s="574"/>
      <c r="DE118" s="574"/>
      <c r="DF118" s="625"/>
      <c r="DG118" s="614" t="s">
        <v>46</v>
      </c>
      <c r="DH118" s="615"/>
      <c r="DI118" s="615"/>
      <c r="DJ118" s="615"/>
      <c r="DK118" s="616"/>
      <c r="DL118" s="617" t="s">
        <v>46</v>
      </c>
      <c r="DM118" s="615"/>
      <c r="DN118" s="615"/>
      <c r="DO118" s="615"/>
      <c r="DP118" s="616"/>
      <c r="DQ118" s="617" t="s">
        <v>46</v>
      </c>
      <c r="DR118" s="615"/>
      <c r="DS118" s="615"/>
      <c r="DT118" s="615"/>
      <c r="DU118" s="616"/>
      <c r="DV118" s="648" t="s">
        <v>46</v>
      </c>
      <c r="DW118" s="649"/>
      <c r="DX118" s="649"/>
      <c r="DY118" s="649"/>
      <c r="DZ118" s="650"/>
    </row>
    <row r="119" s="383" customFormat="1" ht="26.25" customHeight="1" spans="1:130">
      <c r="A119" s="567" t="s">
        <v>339</v>
      </c>
      <c r="B119" s="568"/>
      <c r="C119" s="569" t="s">
        <v>340</v>
      </c>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624"/>
      <c r="AA119" s="604" t="s">
        <v>46</v>
      </c>
      <c r="AB119" s="605"/>
      <c r="AC119" s="605"/>
      <c r="AD119" s="605"/>
      <c r="AE119" s="606"/>
      <c r="AF119" s="607" t="s">
        <v>46</v>
      </c>
      <c r="AG119" s="605"/>
      <c r="AH119" s="605"/>
      <c r="AI119" s="605"/>
      <c r="AJ119" s="606"/>
      <c r="AK119" s="607" t="s">
        <v>46</v>
      </c>
      <c r="AL119" s="605"/>
      <c r="AM119" s="605"/>
      <c r="AN119" s="605"/>
      <c r="AO119" s="606"/>
      <c r="AP119" s="638" t="s">
        <v>46</v>
      </c>
      <c r="AQ119" s="639"/>
      <c r="AR119" s="639"/>
      <c r="AS119" s="639"/>
      <c r="AT119" s="640"/>
      <c r="AU119" s="657"/>
      <c r="AV119" s="658"/>
      <c r="AW119" s="658"/>
      <c r="AX119" s="658"/>
      <c r="AY119" s="658"/>
      <c r="AZ119" s="684" t="s">
        <v>102</v>
      </c>
      <c r="BA119" s="684"/>
      <c r="BB119" s="684"/>
      <c r="BC119" s="684"/>
      <c r="BD119" s="684"/>
      <c r="BE119" s="684"/>
      <c r="BF119" s="684"/>
      <c r="BG119" s="684"/>
      <c r="BH119" s="684"/>
      <c r="BI119" s="684"/>
      <c r="BJ119" s="684"/>
      <c r="BK119" s="684"/>
      <c r="BL119" s="684"/>
      <c r="BM119" s="684"/>
      <c r="BN119" s="684"/>
      <c r="BO119" s="619" t="s">
        <v>365</v>
      </c>
      <c r="BP119" s="706"/>
      <c r="BQ119" s="704">
        <v>15185943</v>
      </c>
      <c r="BR119" s="705"/>
      <c r="BS119" s="705"/>
      <c r="BT119" s="705"/>
      <c r="BU119" s="705"/>
      <c r="BV119" s="705">
        <v>14398161</v>
      </c>
      <c r="BW119" s="705"/>
      <c r="BX119" s="705"/>
      <c r="BY119" s="705"/>
      <c r="BZ119" s="705"/>
      <c r="CA119" s="705">
        <v>13653487</v>
      </c>
      <c r="CB119" s="705"/>
      <c r="CC119" s="705"/>
      <c r="CD119" s="705"/>
      <c r="CE119" s="705"/>
      <c r="CF119" s="725"/>
      <c r="CG119" s="726"/>
      <c r="CH119" s="726"/>
      <c r="CI119" s="726"/>
      <c r="CJ119" s="727"/>
      <c r="CK119" s="739"/>
      <c r="CL119" s="578"/>
      <c r="CM119" s="579" t="s">
        <v>366</v>
      </c>
      <c r="CN119" s="580"/>
      <c r="CO119" s="580"/>
      <c r="CP119" s="580"/>
      <c r="CQ119" s="580"/>
      <c r="CR119" s="580"/>
      <c r="CS119" s="580"/>
      <c r="CT119" s="580"/>
      <c r="CU119" s="580"/>
      <c r="CV119" s="580"/>
      <c r="CW119" s="580"/>
      <c r="CX119" s="580"/>
      <c r="CY119" s="580"/>
      <c r="CZ119" s="580"/>
      <c r="DA119" s="580"/>
      <c r="DB119" s="580"/>
      <c r="DC119" s="580"/>
      <c r="DD119" s="580"/>
      <c r="DE119" s="580"/>
      <c r="DF119" s="627"/>
      <c r="DG119" s="760" t="s">
        <v>46</v>
      </c>
      <c r="DH119" s="761"/>
      <c r="DI119" s="761"/>
      <c r="DJ119" s="761"/>
      <c r="DK119" s="767"/>
      <c r="DL119" s="768" t="s">
        <v>46</v>
      </c>
      <c r="DM119" s="761"/>
      <c r="DN119" s="761"/>
      <c r="DO119" s="761"/>
      <c r="DP119" s="767"/>
      <c r="DQ119" s="768" t="s">
        <v>46</v>
      </c>
      <c r="DR119" s="761"/>
      <c r="DS119" s="761"/>
      <c r="DT119" s="761"/>
      <c r="DU119" s="767"/>
      <c r="DV119" s="775" t="s">
        <v>46</v>
      </c>
      <c r="DW119" s="776"/>
      <c r="DX119" s="776"/>
      <c r="DY119" s="776"/>
      <c r="DZ119" s="782"/>
    </row>
    <row r="120" s="383" customFormat="1" ht="26.25" customHeight="1" spans="1:130">
      <c r="A120" s="571"/>
      <c r="B120" s="572"/>
      <c r="C120" s="573" t="s">
        <v>343</v>
      </c>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625"/>
      <c r="AA120" s="614" t="s">
        <v>46</v>
      </c>
      <c r="AB120" s="615"/>
      <c r="AC120" s="615"/>
      <c r="AD120" s="615"/>
      <c r="AE120" s="616"/>
      <c r="AF120" s="617" t="s">
        <v>46</v>
      </c>
      <c r="AG120" s="615"/>
      <c r="AH120" s="615"/>
      <c r="AI120" s="615"/>
      <c r="AJ120" s="616"/>
      <c r="AK120" s="617" t="s">
        <v>46</v>
      </c>
      <c r="AL120" s="615"/>
      <c r="AM120" s="615"/>
      <c r="AN120" s="615"/>
      <c r="AO120" s="616"/>
      <c r="AP120" s="648" t="s">
        <v>46</v>
      </c>
      <c r="AQ120" s="649"/>
      <c r="AR120" s="649"/>
      <c r="AS120" s="649"/>
      <c r="AT120" s="650"/>
      <c r="AU120" s="659" t="s">
        <v>367</v>
      </c>
      <c r="AV120" s="660"/>
      <c r="AW120" s="660"/>
      <c r="AX120" s="660"/>
      <c r="AY120" s="685"/>
      <c r="AZ120" s="681" t="s">
        <v>368</v>
      </c>
      <c r="BA120" s="557"/>
      <c r="BB120" s="557"/>
      <c r="BC120" s="557"/>
      <c r="BD120" s="557"/>
      <c r="BE120" s="557"/>
      <c r="BF120" s="557"/>
      <c r="BG120" s="557"/>
      <c r="BH120" s="557"/>
      <c r="BI120" s="557"/>
      <c r="BJ120" s="557"/>
      <c r="BK120" s="557"/>
      <c r="BL120" s="557"/>
      <c r="BM120" s="557"/>
      <c r="BN120" s="557"/>
      <c r="BO120" s="557"/>
      <c r="BP120" s="603"/>
      <c r="BQ120" s="700">
        <v>1233031</v>
      </c>
      <c r="BR120" s="701"/>
      <c r="BS120" s="701"/>
      <c r="BT120" s="701"/>
      <c r="BU120" s="701"/>
      <c r="BV120" s="701">
        <v>1246159</v>
      </c>
      <c r="BW120" s="701"/>
      <c r="BX120" s="701"/>
      <c r="BY120" s="701"/>
      <c r="BZ120" s="701"/>
      <c r="CA120" s="701">
        <v>1349266</v>
      </c>
      <c r="CB120" s="701"/>
      <c r="CC120" s="701"/>
      <c r="CD120" s="701"/>
      <c r="CE120" s="701"/>
      <c r="CF120" s="721">
        <v>21.5</v>
      </c>
      <c r="CG120" s="722"/>
      <c r="CH120" s="722"/>
      <c r="CI120" s="722"/>
      <c r="CJ120" s="722"/>
      <c r="CK120" s="740" t="s">
        <v>369</v>
      </c>
      <c r="CL120" s="741"/>
      <c r="CM120" s="741"/>
      <c r="CN120" s="741"/>
      <c r="CO120" s="742"/>
      <c r="CP120" s="743" t="s">
        <v>303</v>
      </c>
      <c r="CQ120" s="744"/>
      <c r="CR120" s="744"/>
      <c r="CS120" s="744"/>
      <c r="CT120" s="744"/>
      <c r="CU120" s="744"/>
      <c r="CV120" s="744"/>
      <c r="CW120" s="744"/>
      <c r="CX120" s="744"/>
      <c r="CY120" s="744"/>
      <c r="CZ120" s="744"/>
      <c r="DA120" s="744"/>
      <c r="DB120" s="744"/>
      <c r="DC120" s="744"/>
      <c r="DD120" s="744"/>
      <c r="DE120" s="744"/>
      <c r="DF120" s="762"/>
      <c r="DG120" s="700" t="s">
        <v>46</v>
      </c>
      <c r="DH120" s="701"/>
      <c r="DI120" s="701"/>
      <c r="DJ120" s="701"/>
      <c r="DK120" s="701"/>
      <c r="DL120" s="701" t="s">
        <v>46</v>
      </c>
      <c r="DM120" s="701"/>
      <c r="DN120" s="701"/>
      <c r="DO120" s="701"/>
      <c r="DP120" s="701"/>
      <c r="DQ120" s="701">
        <v>2543496</v>
      </c>
      <c r="DR120" s="701"/>
      <c r="DS120" s="701"/>
      <c r="DT120" s="701"/>
      <c r="DU120" s="701"/>
      <c r="DV120" s="773">
        <v>40.6</v>
      </c>
      <c r="DW120" s="773"/>
      <c r="DX120" s="773"/>
      <c r="DY120" s="773"/>
      <c r="DZ120" s="780"/>
    </row>
    <row r="121" s="383" customFormat="1" ht="26.25" customHeight="1" spans="1:130">
      <c r="A121" s="571"/>
      <c r="B121" s="572"/>
      <c r="C121" s="575" t="s">
        <v>370</v>
      </c>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626"/>
      <c r="AA121" s="614" t="s">
        <v>46</v>
      </c>
      <c r="AB121" s="615"/>
      <c r="AC121" s="615"/>
      <c r="AD121" s="615"/>
      <c r="AE121" s="616"/>
      <c r="AF121" s="617" t="s">
        <v>46</v>
      </c>
      <c r="AG121" s="615"/>
      <c r="AH121" s="615"/>
      <c r="AI121" s="615"/>
      <c r="AJ121" s="616"/>
      <c r="AK121" s="617" t="s">
        <v>46</v>
      </c>
      <c r="AL121" s="615"/>
      <c r="AM121" s="615"/>
      <c r="AN121" s="615"/>
      <c r="AO121" s="616"/>
      <c r="AP121" s="648" t="s">
        <v>46</v>
      </c>
      <c r="AQ121" s="649"/>
      <c r="AR121" s="649"/>
      <c r="AS121" s="649"/>
      <c r="AT121" s="650"/>
      <c r="AU121" s="661"/>
      <c r="AV121" s="662"/>
      <c r="AW121" s="662"/>
      <c r="AX121" s="662"/>
      <c r="AY121" s="686"/>
      <c r="AZ121" s="682" t="s">
        <v>371</v>
      </c>
      <c r="BA121" s="480"/>
      <c r="BB121" s="480"/>
      <c r="BC121" s="480"/>
      <c r="BD121" s="480"/>
      <c r="BE121" s="480"/>
      <c r="BF121" s="480"/>
      <c r="BG121" s="480"/>
      <c r="BH121" s="480"/>
      <c r="BI121" s="480"/>
      <c r="BJ121" s="480"/>
      <c r="BK121" s="480"/>
      <c r="BL121" s="480"/>
      <c r="BM121" s="480"/>
      <c r="BN121" s="480"/>
      <c r="BO121" s="480"/>
      <c r="BP121" s="613"/>
      <c r="BQ121" s="702">
        <v>213344</v>
      </c>
      <c r="BR121" s="703"/>
      <c r="BS121" s="703"/>
      <c r="BT121" s="703"/>
      <c r="BU121" s="703"/>
      <c r="BV121" s="703" t="s">
        <v>46</v>
      </c>
      <c r="BW121" s="703"/>
      <c r="BX121" s="703"/>
      <c r="BY121" s="703"/>
      <c r="BZ121" s="703"/>
      <c r="CA121" s="703" t="s">
        <v>46</v>
      </c>
      <c r="CB121" s="703"/>
      <c r="CC121" s="703"/>
      <c r="CD121" s="703"/>
      <c r="CE121" s="703"/>
      <c r="CF121" s="723" t="s">
        <v>46</v>
      </c>
      <c r="CG121" s="724"/>
      <c r="CH121" s="724"/>
      <c r="CI121" s="724"/>
      <c r="CJ121" s="724"/>
      <c r="CK121" s="745"/>
      <c r="CL121" s="746"/>
      <c r="CM121" s="746"/>
      <c r="CN121" s="746"/>
      <c r="CO121" s="747"/>
      <c r="CP121" s="748" t="s">
        <v>300</v>
      </c>
      <c r="CQ121" s="749"/>
      <c r="CR121" s="749"/>
      <c r="CS121" s="749"/>
      <c r="CT121" s="749"/>
      <c r="CU121" s="749"/>
      <c r="CV121" s="749"/>
      <c r="CW121" s="749"/>
      <c r="CX121" s="749"/>
      <c r="CY121" s="749"/>
      <c r="CZ121" s="749"/>
      <c r="DA121" s="749"/>
      <c r="DB121" s="749"/>
      <c r="DC121" s="749"/>
      <c r="DD121" s="749"/>
      <c r="DE121" s="749"/>
      <c r="DF121" s="763"/>
      <c r="DG121" s="702" t="s">
        <v>46</v>
      </c>
      <c r="DH121" s="703"/>
      <c r="DI121" s="703"/>
      <c r="DJ121" s="703"/>
      <c r="DK121" s="703"/>
      <c r="DL121" s="703" t="s">
        <v>46</v>
      </c>
      <c r="DM121" s="703"/>
      <c r="DN121" s="703"/>
      <c r="DO121" s="703"/>
      <c r="DP121" s="703"/>
      <c r="DQ121" s="703" t="s">
        <v>46</v>
      </c>
      <c r="DR121" s="703"/>
      <c r="DS121" s="703"/>
      <c r="DT121" s="703"/>
      <c r="DU121" s="703"/>
      <c r="DV121" s="774" t="s">
        <v>46</v>
      </c>
      <c r="DW121" s="774"/>
      <c r="DX121" s="774"/>
      <c r="DY121" s="774"/>
      <c r="DZ121" s="781"/>
    </row>
    <row r="122" s="383" customFormat="1" ht="26.25" customHeight="1" spans="1:130">
      <c r="A122" s="571"/>
      <c r="B122" s="572"/>
      <c r="C122" s="573" t="s">
        <v>353</v>
      </c>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625"/>
      <c r="AA122" s="614" t="s">
        <v>46</v>
      </c>
      <c r="AB122" s="615"/>
      <c r="AC122" s="615"/>
      <c r="AD122" s="615"/>
      <c r="AE122" s="616"/>
      <c r="AF122" s="617" t="s">
        <v>46</v>
      </c>
      <c r="AG122" s="615"/>
      <c r="AH122" s="615"/>
      <c r="AI122" s="615"/>
      <c r="AJ122" s="616"/>
      <c r="AK122" s="617" t="s">
        <v>46</v>
      </c>
      <c r="AL122" s="615"/>
      <c r="AM122" s="615"/>
      <c r="AN122" s="615"/>
      <c r="AO122" s="616"/>
      <c r="AP122" s="648" t="s">
        <v>46</v>
      </c>
      <c r="AQ122" s="649"/>
      <c r="AR122" s="649"/>
      <c r="AS122" s="649"/>
      <c r="AT122" s="650"/>
      <c r="AU122" s="661"/>
      <c r="AV122" s="662"/>
      <c r="AW122" s="662"/>
      <c r="AX122" s="662"/>
      <c r="AY122" s="686"/>
      <c r="AZ122" s="683" t="s">
        <v>372</v>
      </c>
      <c r="BA122" s="566"/>
      <c r="BB122" s="566"/>
      <c r="BC122" s="566"/>
      <c r="BD122" s="566"/>
      <c r="BE122" s="566"/>
      <c r="BF122" s="566"/>
      <c r="BG122" s="566"/>
      <c r="BH122" s="566"/>
      <c r="BI122" s="566"/>
      <c r="BJ122" s="566"/>
      <c r="BK122" s="566"/>
      <c r="BL122" s="566"/>
      <c r="BM122" s="566"/>
      <c r="BN122" s="566"/>
      <c r="BO122" s="566"/>
      <c r="BP122" s="618"/>
      <c r="BQ122" s="704">
        <v>8812713</v>
      </c>
      <c r="BR122" s="705"/>
      <c r="BS122" s="705"/>
      <c r="BT122" s="705"/>
      <c r="BU122" s="705"/>
      <c r="BV122" s="705">
        <v>8678801</v>
      </c>
      <c r="BW122" s="705"/>
      <c r="BX122" s="705"/>
      <c r="BY122" s="705"/>
      <c r="BZ122" s="705"/>
      <c r="CA122" s="705">
        <v>8650623</v>
      </c>
      <c r="CB122" s="705"/>
      <c r="CC122" s="705"/>
      <c r="CD122" s="705"/>
      <c r="CE122" s="705"/>
      <c r="CF122" s="728">
        <v>138.2</v>
      </c>
      <c r="CG122" s="729"/>
      <c r="CH122" s="729"/>
      <c r="CI122" s="729"/>
      <c r="CJ122" s="729"/>
      <c r="CK122" s="745"/>
      <c r="CL122" s="746"/>
      <c r="CM122" s="746"/>
      <c r="CN122" s="746"/>
      <c r="CO122" s="747"/>
      <c r="CP122" s="748" t="s">
        <v>299</v>
      </c>
      <c r="CQ122" s="749"/>
      <c r="CR122" s="749"/>
      <c r="CS122" s="749"/>
      <c r="CT122" s="749"/>
      <c r="CU122" s="749"/>
      <c r="CV122" s="749"/>
      <c r="CW122" s="749"/>
      <c r="CX122" s="749"/>
      <c r="CY122" s="749"/>
      <c r="CZ122" s="749"/>
      <c r="DA122" s="749"/>
      <c r="DB122" s="749"/>
      <c r="DC122" s="749"/>
      <c r="DD122" s="749"/>
      <c r="DE122" s="749"/>
      <c r="DF122" s="763"/>
      <c r="DG122" s="702" t="s">
        <v>46</v>
      </c>
      <c r="DH122" s="703"/>
      <c r="DI122" s="703"/>
      <c r="DJ122" s="703"/>
      <c r="DK122" s="703"/>
      <c r="DL122" s="703" t="s">
        <v>46</v>
      </c>
      <c r="DM122" s="703"/>
      <c r="DN122" s="703"/>
      <c r="DO122" s="703"/>
      <c r="DP122" s="703"/>
      <c r="DQ122" s="703" t="s">
        <v>46</v>
      </c>
      <c r="DR122" s="703"/>
      <c r="DS122" s="703"/>
      <c r="DT122" s="703"/>
      <c r="DU122" s="703"/>
      <c r="DV122" s="774" t="s">
        <v>46</v>
      </c>
      <c r="DW122" s="774"/>
      <c r="DX122" s="774"/>
      <c r="DY122" s="774"/>
      <c r="DZ122" s="781"/>
    </row>
    <row r="123" s="383" customFormat="1" ht="26.25" customHeight="1" spans="1:130">
      <c r="A123" s="571"/>
      <c r="B123" s="572"/>
      <c r="C123" s="573" t="s">
        <v>359</v>
      </c>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625"/>
      <c r="AA123" s="614" t="s">
        <v>46</v>
      </c>
      <c r="AB123" s="615"/>
      <c r="AC123" s="615"/>
      <c r="AD123" s="615"/>
      <c r="AE123" s="616"/>
      <c r="AF123" s="617" t="s">
        <v>46</v>
      </c>
      <c r="AG123" s="615"/>
      <c r="AH123" s="615"/>
      <c r="AI123" s="615"/>
      <c r="AJ123" s="616"/>
      <c r="AK123" s="617" t="s">
        <v>46</v>
      </c>
      <c r="AL123" s="615"/>
      <c r="AM123" s="615"/>
      <c r="AN123" s="615"/>
      <c r="AO123" s="616"/>
      <c r="AP123" s="648" t="s">
        <v>46</v>
      </c>
      <c r="AQ123" s="649"/>
      <c r="AR123" s="649"/>
      <c r="AS123" s="649"/>
      <c r="AT123" s="650"/>
      <c r="AU123" s="663"/>
      <c r="AV123" s="664"/>
      <c r="AW123" s="664"/>
      <c r="AX123" s="664"/>
      <c r="AY123" s="664"/>
      <c r="AZ123" s="684" t="s">
        <v>102</v>
      </c>
      <c r="BA123" s="684"/>
      <c r="BB123" s="684"/>
      <c r="BC123" s="684"/>
      <c r="BD123" s="684"/>
      <c r="BE123" s="684"/>
      <c r="BF123" s="684"/>
      <c r="BG123" s="684"/>
      <c r="BH123" s="684"/>
      <c r="BI123" s="684"/>
      <c r="BJ123" s="684"/>
      <c r="BK123" s="684"/>
      <c r="BL123" s="684"/>
      <c r="BM123" s="684"/>
      <c r="BN123" s="684"/>
      <c r="BO123" s="619" t="s">
        <v>373</v>
      </c>
      <c r="BP123" s="706"/>
      <c r="BQ123" s="707">
        <v>10259088</v>
      </c>
      <c r="BR123" s="708"/>
      <c r="BS123" s="708"/>
      <c r="BT123" s="708"/>
      <c r="BU123" s="708"/>
      <c r="BV123" s="708">
        <v>9924960</v>
      </c>
      <c r="BW123" s="708"/>
      <c r="BX123" s="708"/>
      <c r="BY123" s="708"/>
      <c r="BZ123" s="708"/>
      <c r="CA123" s="708">
        <v>9999889</v>
      </c>
      <c r="CB123" s="708"/>
      <c r="CC123" s="708"/>
      <c r="CD123" s="708"/>
      <c r="CE123" s="708"/>
      <c r="CF123" s="725"/>
      <c r="CG123" s="726"/>
      <c r="CH123" s="726"/>
      <c r="CI123" s="726"/>
      <c r="CJ123" s="727"/>
      <c r="CK123" s="745"/>
      <c r="CL123" s="746"/>
      <c r="CM123" s="746"/>
      <c r="CN123" s="746"/>
      <c r="CO123" s="747"/>
      <c r="CP123" s="748" t="s">
        <v>301</v>
      </c>
      <c r="CQ123" s="749"/>
      <c r="CR123" s="749"/>
      <c r="CS123" s="749"/>
      <c r="CT123" s="749"/>
      <c r="CU123" s="749"/>
      <c r="CV123" s="749"/>
      <c r="CW123" s="749"/>
      <c r="CX123" s="749"/>
      <c r="CY123" s="749"/>
      <c r="CZ123" s="749"/>
      <c r="DA123" s="749"/>
      <c r="DB123" s="749"/>
      <c r="DC123" s="749"/>
      <c r="DD123" s="749"/>
      <c r="DE123" s="749"/>
      <c r="DF123" s="763"/>
      <c r="DG123" s="614" t="s">
        <v>46</v>
      </c>
      <c r="DH123" s="615"/>
      <c r="DI123" s="615"/>
      <c r="DJ123" s="615"/>
      <c r="DK123" s="616"/>
      <c r="DL123" s="617" t="s">
        <v>46</v>
      </c>
      <c r="DM123" s="615"/>
      <c r="DN123" s="615"/>
      <c r="DO123" s="615"/>
      <c r="DP123" s="616"/>
      <c r="DQ123" s="617" t="s">
        <v>46</v>
      </c>
      <c r="DR123" s="615"/>
      <c r="DS123" s="615"/>
      <c r="DT123" s="615"/>
      <c r="DU123" s="616"/>
      <c r="DV123" s="648" t="s">
        <v>46</v>
      </c>
      <c r="DW123" s="649"/>
      <c r="DX123" s="649"/>
      <c r="DY123" s="649"/>
      <c r="DZ123" s="650"/>
    </row>
    <row r="124" s="383" customFormat="1" ht="26.25" customHeight="1" spans="1:130">
      <c r="A124" s="571"/>
      <c r="B124" s="572"/>
      <c r="C124" s="573" t="s">
        <v>362</v>
      </c>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625"/>
      <c r="AA124" s="614" t="s">
        <v>46</v>
      </c>
      <c r="AB124" s="615"/>
      <c r="AC124" s="615"/>
      <c r="AD124" s="615"/>
      <c r="AE124" s="616"/>
      <c r="AF124" s="617" t="s">
        <v>46</v>
      </c>
      <c r="AG124" s="615"/>
      <c r="AH124" s="615"/>
      <c r="AI124" s="615"/>
      <c r="AJ124" s="616"/>
      <c r="AK124" s="617" t="s">
        <v>46</v>
      </c>
      <c r="AL124" s="615"/>
      <c r="AM124" s="615"/>
      <c r="AN124" s="615"/>
      <c r="AO124" s="616"/>
      <c r="AP124" s="648" t="s">
        <v>46</v>
      </c>
      <c r="AQ124" s="649"/>
      <c r="AR124" s="649"/>
      <c r="AS124" s="649"/>
      <c r="AT124" s="650"/>
      <c r="AU124" s="665" t="s">
        <v>374</v>
      </c>
      <c r="AV124" s="666"/>
      <c r="AW124" s="666"/>
      <c r="AX124" s="666"/>
      <c r="AY124" s="666"/>
      <c r="AZ124" s="666"/>
      <c r="BA124" s="666"/>
      <c r="BB124" s="666"/>
      <c r="BC124" s="666"/>
      <c r="BD124" s="666"/>
      <c r="BE124" s="666"/>
      <c r="BF124" s="666"/>
      <c r="BG124" s="666"/>
      <c r="BH124" s="666"/>
      <c r="BI124" s="666"/>
      <c r="BJ124" s="666"/>
      <c r="BK124" s="666"/>
      <c r="BL124" s="666"/>
      <c r="BM124" s="666"/>
      <c r="BN124" s="666"/>
      <c r="BO124" s="666"/>
      <c r="BP124" s="709"/>
      <c r="BQ124" s="710">
        <v>83.7</v>
      </c>
      <c r="BR124" s="711"/>
      <c r="BS124" s="711"/>
      <c r="BT124" s="711"/>
      <c r="BU124" s="711"/>
      <c r="BV124" s="711">
        <v>75.8</v>
      </c>
      <c r="BW124" s="711"/>
      <c r="BX124" s="711"/>
      <c r="BY124" s="711"/>
      <c r="BZ124" s="711"/>
      <c r="CA124" s="711">
        <v>58.3</v>
      </c>
      <c r="CB124" s="711"/>
      <c r="CC124" s="711"/>
      <c r="CD124" s="711"/>
      <c r="CE124" s="711"/>
      <c r="CF124" s="730"/>
      <c r="CG124" s="731"/>
      <c r="CH124" s="731"/>
      <c r="CI124" s="731"/>
      <c r="CJ124" s="732"/>
      <c r="CK124" s="750"/>
      <c r="CL124" s="750"/>
      <c r="CM124" s="750"/>
      <c r="CN124" s="750"/>
      <c r="CO124" s="751"/>
      <c r="CP124" s="748" t="s">
        <v>375</v>
      </c>
      <c r="CQ124" s="749"/>
      <c r="CR124" s="749"/>
      <c r="CS124" s="749"/>
      <c r="CT124" s="749"/>
      <c r="CU124" s="749"/>
      <c r="CV124" s="749"/>
      <c r="CW124" s="749"/>
      <c r="CX124" s="749"/>
      <c r="CY124" s="749"/>
      <c r="CZ124" s="749"/>
      <c r="DA124" s="749"/>
      <c r="DB124" s="749"/>
      <c r="DC124" s="749"/>
      <c r="DD124" s="749"/>
      <c r="DE124" s="749"/>
      <c r="DF124" s="763"/>
      <c r="DG124" s="760">
        <v>3175835</v>
      </c>
      <c r="DH124" s="761"/>
      <c r="DI124" s="761"/>
      <c r="DJ124" s="761"/>
      <c r="DK124" s="767"/>
      <c r="DL124" s="768">
        <v>3032618</v>
      </c>
      <c r="DM124" s="761"/>
      <c r="DN124" s="761"/>
      <c r="DO124" s="761"/>
      <c r="DP124" s="767"/>
      <c r="DQ124" s="768" t="s">
        <v>46</v>
      </c>
      <c r="DR124" s="761"/>
      <c r="DS124" s="761"/>
      <c r="DT124" s="761"/>
      <c r="DU124" s="767"/>
      <c r="DV124" s="775" t="s">
        <v>46</v>
      </c>
      <c r="DW124" s="776"/>
      <c r="DX124" s="776"/>
      <c r="DY124" s="776"/>
      <c r="DZ124" s="782"/>
    </row>
    <row r="125" s="383" customFormat="1" ht="26.25" customHeight="1" spans="1:130">
      <c r="A125" s="571"/>
      <c r="B125" s="572"/>
      <c r="C125" s="573" t="s">
        <v>364</v>
      </c>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625"/>
      <c r="AA125" s="614" t="s">
        <v>46</v>
      </c>
      <c r="AB125" s="615"/>
      <c r="AC125" s="615"/>
      <c r="AD125" s="615"/>
      <c r="AE125" s="616"/>
      <c r="AF125" s="617" t="s">
        <v>46</v>
      </c>
      <c r="AG125" s="615"/>
      <c r="AH125" s="615"/>
      <c r="AI125" s="615"/>
      <c r="AJ125" s="616"/>
      <c r="AK125" s="617" t="s">
        <v>46</v>
      </c>
      <c r="AL125" s="615"/>
      <c r="AM125" s="615"/>
      <c r="AN125" s="615"/>
      <c r="AO125" s="616"/>
      <c r="AP125" s="648" t="s">
        <v>46</v>
      </c>
      <c r="AQ125" s="649"/>
      <c r="AR125" s="649"/>
      <c r="AS125" s="649"/>
      <c r="AT125" s="650"/>
      <c r="AU125" s="667"/>
      <c r="AV125" s="570"/>
      <c r="AW125" s="570"/>
      <c r="AX125" s="570"/>
      <c r="AY125" s="570"/>
      <c r="AZ125" s="570"/>
      <c r="BA125" s="570"/>
      <c r="BB125" s="570"/>
      <c r="BC125" s="570"/>
      <c r="BD125" s="570"/>
      <c r="BE125" s="570"/>
      <c r="BF125" s="570"/>
      <c r="BG125" s="570"/>
      <c r="BH125" s="570"/>
      <c r="BI125" s="570"/>
      <c r="BJ125" s="570"/>
      <c r="BK125" s="570"/>
      <c r="BL125" s="570"/>
      <c r="BM125" s="570"/>
      <c r="BN125" s="570"/>
      <c r="BO125" s="570"/>
      <c r="BP125" s="570"/>
      <c r="BQ125" s="574"/>
      <c r="BR125" s="574"/>
      <c r="BS125" s="574"/>
      <c r="BT125" s="574"/>
      <c r="BU125" s="574"/>
      <c r="BV125" s="574"/>
      <c r="BW125" s="574"/>
      <c r="BX125" s="574"/>
      <c r="BY125" s="574"/>
      <c r="BZ125" s="574"/>
      <c r="CA125" s="574"/>
      <c r="CB125" s="574"/>
      <c r="CC125" s="574"/>
      <c r="CD125" s="574"/>
      <c r="CE125" s="574"/>
      <c r="CF125" s="574"/>
      <c r="CG125" s="574"/>
      <c r="CH125" s="574"/>
      <c r="CI125" s="574"/>
      <c r="CJ125" s="733"/>
      <c r="CK125" s="752" t="s">
        <v>376</v>
      </c>
      <c r="CL125" s="741"/>
      <c r="CM125" s="741"/>
      <c r="CN125" s="741"/>
      <c r="CO125" s="742"/>
      <c r="CP125" s="681" t="s">
        <v>377</v>
      </c>
      <c r="CQ125" s="557"/>
      <c r="CR125" s="557"/>
      <c r="CS125" s="557"/>
      <c r="CT125" s="557"/>
      <c r="CU125" s="557"/>
      <c r="CV125" s="557"/>
      <c r="CW125" s="557"/>
      <c r="CX125" s="557"/>
      <c r="CY125" s="557"/>
      <c r="CZ125" s="557"/>
      <c r="DA125" s="557"/>
      <c r="DB125" s="557"/>
      <c r="DC125" s="557"/>
      <c r="DD125" s="557"/>
      <c r="DE125" s="557"/>
      <c r="DF125" s="603"/>
      <c r="DG125" s="700" t="s">
        <v>46</v>
      </c>
      <c r="DH125" s="701"/>
      <c r="DI125" s="701"/>
      <c r="DJ125" s="701"/>
      <c r="DK125" s="701"/>
      <c r="DL125" s="701" t="s">
        <v>46</v>
      </c>
      <c r="DM125" s="701"/>
      <c r="DN125" s="701"/>
      <c r="DO125" s="701"/>
      <c r="DP125" s="701"/>
      <c r="DQ125" s="701" t="s">
        <v>46</v>
      </c>
      <c r="DR125" s="701"/>
      <c r="DS125" s="701"/>
      <c r="DT125" s="701"/>
      <c r="DU125" s="701"/>
      <c r="DV125" s="773" t="s">
        <v>46</v>
      </c>
      <c r="DW125" s="773"/>
      <c r="DX125" s="773"/>
      <c r="DY125" s="773"/>
      <c r="DZ125" s="780"/>
    </row>
    <row r="126" s="383" customFormat="1" ht="26.25" customHeight="1" spans="1:130">
      <c r="A126" s="571"/>
      <c r="B126" s="572"/>
      <c r="C126" s="573" t="s">
        <v>366</v>
      </c>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625"/>
      <c r="AA126" s="614" t="s">
        <v>46</v>
      </c>
      <c r="AB126" s="615"/>
      <c r="AC126" s="615"/>
      <c r="AD126" s="615"/>
      <c r="AE126" s="616"/>
      <c r="AF126" s="617" t="s">
        <v>46</v>
      </c>
      <c r="AG126" s="615"/>
      <c r="AH126" s="615"/>
      <c r="AI126" s="615"/>
      <c r="AJ126" s="616"/>
      <c r="AK126" s="617" t="s">
        <v>46</v>
      </c>
      <c r="AL126" s="615"/>
      <c r="AM126" s="615"/>
      <c r="AN126" s="615"/>
      <c r="AO126" s="616"/>
      <c r="AP126" s="648" t="s">
        <v>46</v>
      </c>
      <c r="AQ126" s="649"/>
      <c r="AR126" s="649"/>
      <c r="AS126" s="649"/>
      <c r="AT126" s="650"/>
      <c r="AU126" s="668"/>
      <c r="AV126" s="668"/>
      <c r="AW126" s="668"/>
      <c r="AX126" s="668"/>
      <c r="AY126" s="668"/>
      <c r="AZ126" s="668"/>
      <c r="BA126" s="668"/>
      <c r="BB126" s="668"/>
      <c r="BC126" s="668"/>
      <c r="BD126" s="668"/>
      <c r="BE126" s="668"/>
      <c r="BF126" s="668"/>
      <c r="BG126" s="668"/>
      <c r="BH126" s="668"/>
      <c r="BI126" s="668"/>
      <c r="BJ126" s="668"/>
      <c r="BK126" s="668"/>
      <c r="BL126" s="668"/>
      <c r="BM126" s="668"/>
      <c r="BN126" s="668"/>
      <c r="BO126" s="668"/>
      <c r="BP126" s="668"/>
      <c r="BQ126" s="668"/>
      <c r="BR126" s="668"/>
      <c r="BS126" s="668"/>
      <c r="BT126" s="668"/>
      <c r="BU126" s="668"/>
      <c r="BV126" s="668"/>
      <c r="BW126" s="668"/>
      <c r="BX126" s="668"/>
      <c r="BY126" s="668"/>
      <c r="BZ126" s="668"/>
      <c r="CA126" s="668"/>
      <c r="CB126" s="668"/>
      <c r="CC126" s="668"/>
      <c r="CD126" s="714"/>
      <c r="CE126" s="714"/>
      <c r="CF126" s="714"/>
      <c r="CG126" s="574"/>
      <c r="CH126" s="574"/>
      <c r="CI126" s="574"/>
      <c r="CJ126" s="733"/>
      <c r="CK126" s="753"/>
      <c r="CL126" s="746"/>
      <c r="CM126" s="746"/>
      <c r="CN126" s="746"/>
      <c r="CO126" s="747"/>
      <c r="CP126" s="682" t="s">
        <v>378</v>
      </c>
      <c r="CQ126" s="480"/>
      <c r="CR126" s="480"/>
      <c r="CS126" s="480"/>
      <c r="CT126" s="480"/>
      <c r="CU126" s="480"/>
      <c r="CV126" s="480"/>
      <c r="CW126" s="480"/>
      <c r="CX126" s="480"/>
      <c r="CY126" s="480"/>
      <c r="CZ126" s="480"/>
      <c r="DA126" s="480"/>
      <c r="DB126" s="480"/>
      <c r="DC126" s="480"/>
      <c r="DD126" s="480"/>
      <c r="DE126" s="480"/>
      <c r="DF126" s="613"/>
      <c r="DG126" s="702" t="s">
        <v>46</v>
      </c>
      <c r="DH126" s="703"/>
      <c r="DI126" s="703"/>
      <c r="DJ126" s="703"/>
      <c r="DK126" s="703"/>
      <c r="DL126" s="703" t="s">
        <v>46</v>
      </c>
      <c r="DM126" s="703"/>
      <c r="DN126" s="703"/>
      <c r="DO126" s="703"/>
      <c r="DP126" s="703"/>
      <c r="DQ126" s="703" t="s">
        <v>46</v>
      </c>
      <c r="DR126" s="703"/>
      <c r="DS126" s="703"/>
      <c r="DT126" s="703"/>
      <c r="DU126" s="703"/>
      <c r="DV126" s="774" t="s">
        <v>46</v>
      </c>
      <c r="DW126" s="774"/>
      <c r="DX126" s="774"/>
      <c r="DY126" s="774"/>
      <c r="DZ126" s="781"/>
    </row>
    <row r="127" s="383" customFormat="1" ht="26.25" customHeight="1" spans="1:130">
      <c r="A127" s="577"/>
      <c r="B127" s="578"/>
      <c r="C127" s="579" t="s">
        <v>379</v>
      </c>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627"/>
      <c r="AA127" s="614" t="s">
        <v>46</v>
      </c>
      <c r="AB127" s="615"/>
      <c r="AC127" s="615"/>
      <c r="AD127" s="615"/>
      <c r="AE127" s="616"/>
      <c r="AF127" s="617" t="s">
        <v>46</v>
      </c>
      <c r="AG127" s="615"/>
      <c r="AH127" s="615"/>
      <c r="AI127" s="615"/>
      <c r="AJ127" s="616"/>
      <c r="AK127" s="617" t="s">
        <v>46</v>
      </c>
      <c r="AL127" s="615"/>
      <c r="AM127" s="615"/>
      <c r="AN127" s="615"/>
      <c r="AO127" s="616"/>
      <c r="AP127" s="648" t="s">
        <v>46</v>
      </c>
      <c r="AQ127" s="649"/>
      <c r="AR127" s="649"/>
      <c r="AS127" s="649"/>
      <c r="AT127" s="650"/>
      <c r="AU127" s="668"/>
      <c r="AV127" s="668"/>
      <c r="AW127" s="668"/>
      <c r="AX127" s="687" t="s">
        <v>40</v>
      </c>
      <c r="AY127" s="688"/>
      <c r="AZ127" s="688"/>
      <c r="BA127" s="688"/>
      <c r="BB127" s="688"/>
      <c r="BC127" s="688"/>
      <c r="BD127" s="688"/>
      <c r="BE127" s="690"/>
      <c r="BF127" s="691" t="s">
        <v>125</v>
      </c>
      <c r="BG127" s="688"/>
      <c r="BH127" s="688"/>
      <c r="BI127" s="688"/>
      <c r="BJ127" s="688"/>
      <c r="BK127" s="688"/>
      <c r="BL127" s="690"/>
      <c r="BM127" s="691" t="s">
        <v>380</v>
      </c>
      <c r="BN127" s="688"/>
      <c r="BO127" s="688"/>
      <c r="BP127" s="688"/>
      <c r="BQ127" s="688"/>
      <c r="BR127" s="688"/>
      <c r="BS127" s="690"/>
      <c r="BT127" s="691" t="s">
        <v>381</v>
      </c>
      <c r="BU127" s="688"/>
      <c r="BV127" s="688"/>
      <c r="BW127" s="688"/>
      <c r="BX127" s="688"/>
      <c r="BY127" s="688"/>
      <c r="BZ127" s="712"/>
      <c r="CA127" s="668"/>
      <c r="CB127" s="668"/>
      <c r="CC127" s="668"/>
      <c r="CD127" s="714"/>
      <c r="CE127" s="714"/>
      <c r="CF127" s="714"/>
      <c r="CG127" s="574"/>
      <c r="CH127" s="574"/>
      <c r="CI127" s="574"/>
      <c r="CJ127" s="733"/>
      <c r="CK127" s="753"/>
      <c r="CL127" s="746"/>
      <c r="CM127" s="746"/>
      <c r="CN127" s="746"/>
      <c r="CO127" s="747"/>
      <c r="CP127" s="682" t="s">
        <v>382</v>
      </c>
      <c r="CQ127" s="480"/>
      <c r="CR127" s="480"/>
      <c r="CS127" s="480"/>
      <c r="CT127" s="480"/>
      <c r="CU127" s="480"/>
      <c r="CV127" s="480"/>
      <c r="CW127" s="480"/>
      <c r="CX127" s="480"/>
      <c r="CY127" s="480"/>
      <c r="CZ127" s="480"/>
      <c r="DA127" s="480"/>
      <c r="DB127" s="480"/>
      <c r="DC127" s="480"/>
      <c r="DD127" s="480"/>
      <c r="DE127" s="480"/>
      <c r="DF127" s="613"/>
      <c r="DG127" s="702" t="s">
        <v>46</v>
      </c>
      <c r="DH127" s="703"/>
      <c r="DI127" s="703"/>
      <c r="DJ127" s="703"/>
      <c r="DK127" s="703"/>
      <c r="DL127" s="703" t="s">
        <v>46</v>
      </c>
      <c r="DM127" s="703"/>
      <c r="DN127" s="703"/>
      <c r="DO127" s="703"/>
      <c r="DP127" s="703"/>
      <c r="DQ127" s="703" t="s">
        <v>46</v>
      </c>
      <c r="DR127" s="703"/>
      <c r="DS127" s="703"/>
      <c r="DT127" s="703"/>
      <c r="DU127" s="703"/>
      <c r="DV127" s="774" t="s">
        <v>46</v>
      </c>
      <c r="DW127" s="774"/>
      <c r="DX127" s="774"/>
      <c r="DY127" s="774"/>
      <c r="DZ127" s="781"/>
    </row>
    <row r="128" s="383" customFormat="1" ht="26.25" customHeight="1" spans="1:130">
      <c r="A128" s="581" t="s">
        <v>383</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98" t="s">
        <v>384</v>
      </c>
      <c r="X128" s="598"/>
      <c r="Y128" s="598"/>
      <c r="Z128" s="628"/>
      <c r="AA128" s="629">
        <v>53332</v>
      </c>
      <c r="AB128" s="630"/>
      <c r="AC128" s="630"/>
      <c r="AD128" s="630"/>
      <c r="AE128" s="631"/>
      <c r="AF128" s="632" t="s">
        <v>46</v>
      </c>
      <c r="AG128" s="630"/>
      <c r="AH128" s="630"/>
      <c r="AI128" s="630"/>
      <c r="AJ128" s="631"/>
      <c r="AK128" s="632" t="s">
        <v>46</v>
      </c>
      <c r="AL128" s="630"/>
      <c r="AM128" s="630"/>
      <c r="AN128" s="630"/>
      <c r="AO128" s="631"/>
      <c r="AP128" s="669"/>
      <c r="AQ128" s="670"/>
      <c r="AR128" s="670"/>
      <c r="AS128" s="670"/>
      <c r="AT128" s="671"/>
      <c r="AU128" s="668"/>
      <c r="AV128" s="668"/>
      <c r="AW128" s="668"/>
      <c r="AX128" s="556" t="s">
        <v>385</v>
      </c>
      <c r="AY128" s="557"/>
      <c r="AZ128" s="557"/>
      <c r="BA128" s="557"/>
      <c r="BB128" s="557"/>
      <c r="BC128" s="557"/>
      <c r="BD128" s="557"/>
      <c r="BE128" s="603"/>
      <c r="BF128" s="692" t="s">
        <v>46</v>
      </c>
      <c r="BG128" s="693"/>
      <c r="BH128" s="693"/>
      <c r="BI128" s="693"/>
      <c r="BJ128" s="693"/>
      <c r="BK128" s="693"/>
      <c r="BL128" s="694"/>
      <c r="BM128" s="692">
        <v>14.05</v>
      </c>
      <c r="BN128" s="693"/>
      <c r="BO128" s="693"/>
      <c r="BP128" s="693"/>
      <c r="BQ128" s="693"/>
      <c r="BR128" s="693"/>
      <c r="BS128" s="694"/>
      <c r="BT128" s="692">
        <v>20</v>
      </c>
      <c r="BU128" s="693"/>
      <c r="BV128" s="693"/>
      <c r="BW128" s="693"/>
      <c r="BX128" s="693"/>
      <c r="BY128" s="693"/>
      <c r="BZ128" s="713"/>
      <c r="CA128" s="714"/>
      <c r="CB128" s="714"/>
      <c r="CC128" s="714"/>
      <c r="CD128" s="714"/>
      <c r="CE128" s="714"/>
      <c r="CF128" s="714"/>
      <c r="CG128" s="574"/>
      <c r="CH128" s="574"/>
      <c r="CI128" s="574"/>
      <c r="CJ128" s="733"/>
      <c r="CK128" s="754"/>
      <c r="CL128" s="755"/>
      <c r="CM128" s="755"/>
      <c r="CN128" s="755"/>
      <c r="CO128" s="756"/>
      <c r="CP128" s="757" t="s">
        <v>386</v>
      </c>
      <c r="CQ128" s="758"/>
      <c r="CR128" s="758"/>
      <c r="CS128" s="758"/>
      <c r="CT128" s="758"/>
      <c r="CU128" s="758"/>
      <c r="CV128" s="758"/>
      <c r="CW128" s="758"/>
      <c r="CX128" s="758"/>
      <c r="CY128" s="758"/>
      <c r="CZ128" s="758"/>
      <c r="DA128" s="758"/>
      <c r="DB128" s="758"/>
      <c r="DC128" s="758"/>
      <c r="DD128" s="758"/>
      <c r="DE128" s="758"/>
      <c r="DF128" s="764"/>
      <c r="DG128" s="765" t="s">
        <v>46</v>
      </c>
      <c r="DH128" s="766"/>
      <c r="DI128" s="766"/>
      <c r="DJ128" s="766"/>
      <c r="DK128" s="766"/>
      <c r="DL128" s="766" t="s">
        <v>46</v>
      </c>
      <c r="DM128" s="766"/>
      <c r="DN128" s="766"/>
      <c r="DO128" s="766"/>
      <c r="DP128" s="766"/>
      <c r="DQ128" s="766" t="s">
        <v>46</v>
      </c>
      <c r="DR128" s="766"/>
      <c r="DS128" s="766"/>
      <c r="DT128" s="766"/>
      <c r="DU128" s="766"/>
      <c r="DV128" s="777" t="s">
        <v>46</v>
      </c>
      <c r="DW128" s="777"/>
      <c r="DX128" s="777"/>
      <c r="DY128" s="777"/>
      <c r="DZ128" s="783"/>
    </row>
    <row r="129" s="383" customFormat="1" ht="26.25" customHeight="1" spans="1:130">
      <c r="A129" s="558" t="s">
        <v>27</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791" t="s">
        <v>387</v>
      </c>
      <c r="X129" s="792"/>
      <c r="Y129" s="792"/>
      <c r="Z129" s="796"/>
      <c r="AA129" s="614">
        <v>6626484</v>
      </c>
      <c r="AB129" s="615"/>
      <c r="AC129" s="615"/>
      <c r="AD129" s="615"/>
      <c r="AE129" s="616"/>
      <c r="AF129" s="617">
        <v>6613582</v>
      </c>
      <c r="AG129" s="615"/>
      <c r="AH129" s="615"/>
      <c r="AI129" s="615"/>
      <c r="AJ129" s="616"/>
      <c r="AK129" s="617">
        <v>6984429</v>
      </c>
      <c r="AL129" s="615"/>
      <c r="AM129" s="615"/>
      <c r="AN129" s="615"/>
      <c r="AO129" s="616"/>
      <c r="AP129" s="807"/>
      <c r="AQ129" s="808"/>
      <c r="AR129" s="808"/>
      <c r="AS129" s="808"/>
      <c r="AT129" s="809"/>
      <c r="AU129" s="810"/>
      <c r="AV129" s="810"/>
      <c r="AW129" s="810"/>
      <c r="AX129" s="818" t="s">
        <v>388</v>
      </c>
      <c r="AY129" s="480"/>
      <c r="AZ129" s="480"/>
      <c r="BA129" s="480"/>
      <c r="BB129" s="480"/>
      <c r="BC129" s="480"/>
      <c r="BD129" s="480"/>
      <c r="BE129" s="613"/>
      <c r="BF129" s="820" t="s">
        <v>46</v>
      </c>
      <c r="BG129" s="821"/>
      <c r="BH129" s="821"/>
      <c r="BI129" s="821"/>
      <c r="BJ129" s="821"/>
      <c r="BK129" s="821"/>
      <c r="BL129" s="822"/>
      <c r="BM129" s="820">
        <v>19.05</v>
      </c>
      <c r="BN129" s="821"/>
      <c r="BO129" s="821"/>
      <c r="BP129" s="821"/>
      <c r="BQ129" s="821"/>
      <c r="BR129" s="821"/>
      <c r="BS129" s="822"/>
      <c r="BT129" s="820">
        <v>30</v>
      </c>
      <c r="BU129" s="831"/>
      <c r="BV129" s="831"/>
      <c r="BW129" s="831"/>
      <c r="BX129" s="831"/>
      <c r="BY129" s="831"/>
      <c r="BZ129" s="832"/>
      <c r="CA129" s="830"/>
      <c r="CB129" s="830"/>
      <c r="CC129" s="830"/>
      <c r="CD129" s="830"/>
      <c r="CE129" s="830"/>
      <c r="CF129" s="830"/>
      <c r="CG129" s="830"/>
      <c r="CH129" s="830"/>
      <c r="CI129" s="830"/>
      <c r="CJ129" s="830"/>
      <c r="CK129" s="830"/>
      <c r="CL129" s="830"/>
      <c r="CM129" s="830"/>
      <c r="CN129" s="830"/>
      <c r="CO129" s="830"/>
      <c r="CP129" s="830"/>
      <c r="CQ129" s="830"/>
      <c r="CR129" s="830"/>
      <c r="CS129" s="830"/>
      <c r="CT129" s="830"/>
      <c r="CU129" s="830"/>
      <c r="CV129" s="830"/>
      <c r="CW129" s="830"/>
      <c r="CX129" s="830"/>
      <c r="CY129" s="830"/>
      <c r="CZ129" s="830"/>
      <c r="DA129" s="830"/>
      <c r="DB129" s="830"/>
      <c r="DC129" s="830"/>
      <c r="DD129" s="830"/>
      <c r="DE129" s="830"/>
      <c r="DF129" s="830"/>
      <c r="DG129" s="830"/>
      <c r="DH129" s="830"/>
      <c r="DI129" s="830"/>
      <c r="DJ129" s="830"/>
      <c r="DK129" s="830"/>
      <c r="DL129" s="830"/>
      <c r="DM129" s="830"/>
      <c r="DN129" s="830"/>
      <c r="DO129" s="830"/>
      <c r="DP129" s="494"/>
      <c r="DQ129" s="494"/>
      <c r="DR129" s="494"/>
      <c r="DS129" s="494"/>
      <c r="DT129" s="494"/>
      <c r="DU129" s="494"/>
      <c r="DV129" s="494"/>
      <c r="DW129" s="494"/>
      <c r="DX129" s="494"/>
      <c r="DY129" s="494"/>
      <c r="DZ129" s="495"/>
    </row>
    <row r="130" s="383" customFormat="1" ht="26.25" customHeight="1" spans="1:130">
      <c r="A130" s="558" t="s">
        <v>389</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791" t="s">
        <v>390</v>
      </c>
      <c r="X130" s="792"/>
      <c r="Y130" s="792"/>
      <c r="Z130" s="796"/>
      <c r="AA130" s="614">
        <v>742525</v>
      </c>
      <c r="AB130" s="615"/>
      <c r="AC130" s="615"/>
      <c r="AD130" s="615"/>
      <c r="AE130" s="616"/>
      <c r="AF130" s="617">
        <v>717338</v>
      </c>
      <c r="AG130" s="615"/>
      <c r="AH130" s="615"/>
      <c r="AI130" s="615"/>
      <c r="AJ130" s="616"/>
      <c r="AK130" s="617">
        <v>722739</v>
      </c>
      <c r="AL130" s="615"/>
      <c r="AM130" s="615"/>
      <c r="AN130" s="615"/>
      <c r="AO130" s="616"/>
      <c r="AP130" s="807"/>
      <c r="AQ130" s="808"/>
      <c r="AR130" s="808"/>
      <c r="AS130" s="808"/>
      <c r="AT130" s="809"/>
      <c r="AU130" s="810"/>
      <c r="AV130" s="810"/>
      <c r="AW130" s="810"/>
      <c r="AX130" s="818" t="s">
        <v>391</v>
      </c>
      <c r="AY130" s="480"/>
      <c r="AZ130" s="480"/>
      <c r="BA130" s="480"/>
      <c r="BB130" s="480"/>
      <c r="BC130" s="480"/>
      <c r="BD130" s="480"/>
      <c r="BE130" s="613"/>
      <c r="BF130" s="823">
        <v>8.1</v>
      </c>
      <c r="BG130" s="824"/>
      <c r="BH130" s="824"/>
      <c r="BI130" s="824"/>
      <c r="BJ130" s="824"/>
      <c r="BK130" s="824"/>
      <c r="BL130" s="825"/>
      <c r="BM130" s="823">
        <v>25</v>
      </c>
      <c r="BN130" s="824"/>
      <c r="BO130" s="824"/>
      <c r="BP130" s="824"/>
      <c r="BQ130" s="824"/>
      <c r="BR130" s="824"/>
      <c r="BS130" s="825"/>
      <c r="BT130" s="823">
        <v>35</v>
      </c>
      <c r="BU130" s="833"/>
      <c r="BV130" s="833"/>
      <c r="BW130" s="833"/>
      <c r="BX130" s="833"/>
      <c r="BY130" s="833"/>
      <c r="BZ130" s="834"/>
      <c r="CA130" s="830"/>
      <c r="CB130" s="830"/>
      <c r="CC130" s="830"/>
      <c r="CD130" s="830"/>
      <c r="CE130" s="830"/>
      <c r="CF130" s="830"/>
      <c r="CG130" s="830"/>
      <c r="CH130" s="830"/>
      <c r="CI130" s="830"/>
      <c r="CJ130" s="830"/>
      <c r="CK130" s="830"/>
      <c r="CL130" s="830"/>
      <c r="CM130" s="830"/>
      <c r="CN130" s="830"/>
      <c r="CO130" s="830"/>
      <c r="CP130" s="830"/>
      <c r="CQ130" s="830"/>
      <c r="CR130" s="830"/>
      <c r="CS130" s="830"/>
      <c r="CT130" s="830"/>
      <c r="CU130" s="830"/>
      <c r="CV130" s="830"/>
      <c r="CW130" s="830"/>
      <c r="CX130" s="830"/>
      <c r="CY130" s="830"/>
      <c r="CZ130" s="830"/>
      <c r="DA130" s="830"/>
      <c r="DB130" s="830"/>
      <c r="DC130" s="830"/>
      <c r="DD130" s="830"/>
      <c r="DE130" s="830"/>
      <c r="DF130" s="830"/>
      <c r="DG130" s="830"/>
      <c r="DH130" s="830"/>
      <c r="DI130" s="830"/>
      <c r="DJ130" s="830"/>
      <c r="DK130" s="830"/>
      <c r="DL130" s="830"/>
      <c r="DM130" s="830"/>
      <c r="DN130" s="830"/>
      <c r="DO130" s="830"/>
      <c r="DP130" s="494"/>
      <c r="DQ130" s="494"/>
      <c r="DR130" s="494"/>
      <c r="DS130" s="494"/>
      <c r="DT130" s="494"/>
      <c r="DU130" s="494"/>
      <c r="DV130" s="494"/>
      <c r="DW130" s="494"/>
      <c r="DX130" s="494"/>
      <c r="DY130" s="494"/>
      <c r="DZ130" s="495"/>
    </row>
    <row r="131" s="383" customFormat="1" ht="26.25" customHeight="1" spans="1:130">
      <c r="A131" s="784"/>
      <c r="B131" s="785"/>
      <c r="C131" s="785"/>
      <c r="D131" s="785"/>
      <c r="E131" s="785"/>
      <c r="F131" s="785"/>
      <c r="G131" s="785"/>
      <c r="H131" s="785"/>
      <c r="I131" s="785"/>
      <c r="J131" s="785"/>
      <c r="K131" s="785"/>
      <c r="L131" s="785"/>
      <c r="M131" s="785"/>
      <c r="N131" s="785"/>
      <c r="O131" s="785"/>
      <c r="P131" s="785"/>
      <c r="Q131" s="785"/>
      <c r="R131" s="785"/>
      <c r="S131" s="785"/>
      <c r="T131" s="785"/>
      <c r="U131" s="785"/>
      <c r="V131" s="785"/>
      <c r="W131" s="793" t="s">
        <v>392</v>
      </c>
      <c r="X131" s="794"/>
      <c r="Y131" s="794"/>
      <c r="Z131" s="797"/>
      <c r="AA131" s="760">
        <v>5883959</v>
      </c>
      <c r="AB131" s="761"/>
      <c r="AC131" s="761"/>
      <c r="AD131" s="761"/>
      <c r="AE131" s="767"/>
      <c r="AF131" s="768">
        <v>5896244</v>
      </c>
      <c r="AG131" s="761"/>
      <c r="AH131" s="761"/>
      <c r="AI131" s="761"/>
      <c r="AJ131" s="767"/>
      <c r="AK131" s="768">
        <v>6261690</v>
      </c>
      <c r="AL131" s="761"/>
      <c r="AM131" s="761"/>
      <c r="AN131" s="761"/>
      <c r="AO131" s="767"/>
      <c r="AP131" s="811"/>
      <c r="AQ131" s="812"/>
      <c r="AR131" s="812"/>
      <c r="AS131" s="812"/>
      <c r="AT131" s="813"/>
      <c r="AU131" s="810"/>
      <c r="AV131" s="810"/>
      <c r="AW131" s="810"/>
      <c r="AX131" s="819" t="s">
        <v>393</v>
      </c>
      <c r="AY131" s="758"/>
      <c r="AZ131" s="758"/>
      <c r="BA131" s="758"/>
      <c r="BB131" s="758"/>
      <c r="BC131" s="758"/>
      <c r="BD131" s="758"/>
      <c r="BE131" s="764"/>
      <c r="BF131" s="826">
        <v>58.3</v>
      </c>
      <c r="BG131" s="827"/>
      <c r="BH131" s="827"/>
      <c r="BI131" s="827"/>
      <c r="BJ131" s="827"/>
      <c r="BK131" s="827"/>
      <c r="BL131" s="828"/>
      <c r="BM131" s="826">
        <v>350</v>
      </c>
      <c r="BN131" s="827"/>
      <c r="BO131" s="827"/>
      <c r="BP131" s="827"/>
      <c r="BQ131" s="827"/>
      <c r="BR131" s="827"/>
      <c r="BS131" s="828"/>
      <c r="BT131" s="829"/>
      <c r="BU131" s="835"/>
      <c r="BV131" s="835"/>
      <c r="BW131" s="835"/>
      <c r="BX131" s="835"/>
      <c r="BY131" s="835"/>
      <c r="BZ131" s="836"/>
      <c r="CA131" s="830"/>
      <c r="CB131" s="830"/>
      <c r="CC131" s="830"/>
      <c r="CD131" s="830"/>
      <c r="CE131" s="830"/>
      <c r="CF131" s="830"/>
      <c r="CG131" s="830"/>
      <c r="CH131" s="830"/>
      <c r="CI131" s="830"/>
      <c r="CJ131" s="830"/>
      <c r="CK131" s="830"/>
      <c r="CL131" s="830"/>
      <c r="CM131" s="830"/>
      <c r="CN131" s="830"/>
      <c r="CO131" s="830"/>
      <c r="CP131" s="830"/>
      <c r="CQ131" s="830"/>
      <c r="CR131" s="830"/>
      <c r="CS131" s="830"/>
      <c r="CT131" s="830"/>
      <c r="CU131" s="830"/>
      <c r="CV131" s="830"/>
      <c r="CW131" s="830"/>
      <c r="CX131" s="830"/>
      <c r="CY131" s="830"/>
      <c r="CZ131" s="830"/>
      <c r="DA131" s="830"/>
      <c r="DB131" s="830"/>
      <c r="DC131" s="830"/>
      <c r="DD131" s="830"/>
      <c r="DE131" s="830"/>
      <c r="DF131" s="830"/>
      <c r="DG131" s="830"/>
      <c r="DH131" s="830"/>
      <c r="DI131" s="830"/>
      <c r="DJ131" s="830"/>
      <c r="DK131" s="830"/>
      <c r="DL131" s="830"/>
      <c r="DM131" s="830"/>
      <c r="DN131" s="830"/>
      <c r="DO131" s="830"/>
      <c r="DP131" s="494"/>
      <c r="DQ131" s="494"/>
      <c r="DR131" s="494"/>
      <c r="DS131" s="494"/>
      <c r="DT131" s="494"/>
      <c r="DU131" s="494"/>
      <c r="DV131" s="494"/>
      <c r="DW131" s="494"/>
      <c r="DX131" s="494"/>
      <c r="DY131" s="494"/>
      <c r="DZ131" s="495"/>
    </row>
    <row r="132" s="383" customFormat="1" ht="26.25" customHeight="1" spans="1:130">
      <c r="A132" s="786" t="s">
        <v>394</v>
      </c>
      <c r="B132" s="787"/>
      <c r="C132" s="787"/>
      <c r="D132" s="787"/>
      <c r="E132" s="787"/>
      <c r="F132" s="787"/>
      <c r="G132" s="787"/>
      <c r="H132" s="787"/>
      <c r="I132" s="787"/>
      <c r="J132" s="787"/>
      <c r="K132" s="787"/>
      <c r="L132" s="787"/>
      <c r="M132" s="787"/>
      <c r="N132" s="787"/>
      <c r="O132" s="787"/>
      <c r="P132" s="787"/>
      <c r="Q132" s="787"/>
      <c r="R132" s="787"/>
      <c r="S132" s="787"/>
      <c r="T132" s="787"/>
      <c r="U132" s="787"/>
      <c r="V132" s="795" t="s">
        <v>395</v>
      </c>
      <c r="W132" s="795"/>
      <c r="X132" s="795"/>
      <c r="Y132" s="795"/>
      <c r="Z132" s="798"/>
      <c r="AA132" s="799">
        <v>8.783813755</v>
      </c>
      <c r="AB132" s="800"/>
      <c r="AC132" s="800"/>
      <c r="AD132" s="800"/>
      <c r="AE132" s="801"/>
      <c r="AF132" s="802">
        <v>8.654356909</v>
      </c>
      <c r="AG132" s="800"/>
      <c r="AH132" s="800"/>
      <c r="AI132" s="800"/>
      <c r="AJ132" s="801"/>
      <c r="AK132" s="802">
        <v>7.06922572</v>
      </c>
      <c r="AL132" s="800"/>
      <c r="AM132" s="800"/>
      <c r="AN132" s="800"/>
      <c r="AO132" s="801"/>
      <c r="AP132" s="725"/>
      <c r="AQ132" s="726"/>
      <c r="AR132" s="726"/>
      <c r="AS132" s="726"/>
      <c r="AT132" s="814"/>
      <c r="AU132" s="815"/>
      <c r="AV132" s="816"/>
      <c r="AW132" s="816"/>
      <c r="AX132" s="494"/>
      <c r="AY132" s="494"/>
      <c r="AZ132" s="494"/>
      <c r="BA132" s="494"/>
      <c r="BB132" s="494"/>
      <c r="BC132" s="494"/>
      <c r="BD132" s="494"/>
      <c r="BE132" s="494"/>
      <c r="BF132" s="494"/>
      <c r="BG132" s="494"/>
      <c r="BH132" s="494"/>
      <c r="BI132" s="494"/>
      <c r="BJ132" s="494"/>
      <c r="BK132" s="494"/>
      <c r="BL132" s="494"/>
      <c r="BM132" s="494"/>
      <c r="BN132" s="494"/>
      <c r="BO132" s="494"/>
      <c r="BP132" s="494"/>
      <c r="BQ132" s="494"/>
      <c r="BR132" s="494"/>
      <c r="BS132" s="538"/>
      <c r="BT132" s="494"/>
      <c r="BU132" s="494"/>
      <c r="BV132" s="494"/>
      <c r="BW132" s="494"/>
      <c r="BX132" s="494"/>
      <c r="BY132" s="494"/>
      <c r="BZ132" s="494"/>
      <c r="CA132" s="830"/>
      <c r="CB132" s="830"/>
      <c r="CC132" s="830"/>
      <c r="CD132" s="830"/>
      <c r="CE132" s="830"/>
      <c r="CF132" s="830"/>
      <c r="CG132" s="830"/>
      <c r="CH132" s="830"/>
      <c r="CI132" s="830"/>
      <c r="CJ132" s="830"/>
      <c r="CK132" s="830"/>
      <c r="CL132" s="830"/>
      <c r="CM132" s="830"/>
      <c r="CN132" s="830"/>
      <c r="CO132" s="830"/>
      <c r="CP132" s="830"/>
      <c r="CQ132" s="830"/>
      <c r="CR132" s="830"/>
      <c r="CS132" s="830"/>
      <c r="CT132" s="830"/>
      <c r="CU132" s="830"/>
      <c r="CV132" s="830"/>
      <c r="CW132" s="830"/>
      <c r="CX132" s="830"/>
      <c r="CY132" s="830"/>
      <c r="CZ132" s="830"/>
      <c r="DA132" s="830"/>
      <c r="DB132" s="830"/>
      <c r="DC132" s="830"/>
      <c r="DD132" s="830"/>
      <c r="DE132" s="830"/>
      <c r="DF132" s="830"/>
      <c r="DG132" s="830"/>
      <c r="DH132" s="830"/>
      <c r="DI132" s="830"/>
      <c r="DJ132" s="830"/>
      <c r="DK132" s="830"/>
      <c r="DL132" s="830"/>
      <c r="DM132" s="830"/>
      <c r="DN132" s="830"/>
      <c r="DO132" s="830"/>
      <c r="DP132" s="495"/>
      <c r="DQ132" s="495"/>
      <c r="DR132" s="495"/>
      <c r="DS132" s="495"/>
      <c r="DT132" s="495"/>
      <c r="DU132" s="495"/>
      <c r="DV132" s="495"/>
      <c r="DW132" s="495"/>
      <c r="DX132" s="495"/>
      <c r="DY132" s="495"/>
      <c r="DZ132" s="495"/>
    </row>
    <row r="133" s="383" customFormat="1" ht="26.25" customHeight="1" spans="1:130">
      <c r="A133" s="788"/>
      <c r="B133" s="789"/>
      <c r="C133" s="789"/>
      <c r="D133" s="789"/>
      <c r="E133" s="789"/>
      <c r="F133" s="789"/>
      <c r="G133" s="789"/>
      <c r="H133" s="789"/>
      <c r="I133" s="789"/>
      <c r="J133" s="789"/>
      <c r="K133" s="789"/>
      <c r="L133" s="789"/>
      <c r="M133" s="789"/>
      <c r="N133" s="789"/>
      <c r="O133" s="789"/>
      <c r="P133" s="789"/>
      <c r="Q133" s="789"/>
      <c r="R133" s="789"/>
      <c r="S133" s="789"/>
      <c r="T133" s="789"/>
      <c r="U133" s="789"/>
      <c r="V133" s="551" t="s">
        <v>396</v>
      </c>
      <c r="W133" s="551"/>
      <c r="X133" s="551"/>
      <c r="Y133" s="551"/>
      <c r="Z133" s="803"/>
      <c r="AA133" s="804">
        <v>8.5</v>
      </c>
      <c r="AB133" s="805"/>
      <c r="AC133" s="805"/>
      <c r="AD133" s="805"/>
      <c r="AE133" s="806"/>
      <c r="AF133" s="804">
        <v>8.8</v>
      </c>
      <c r="AG133" s="805"/>
      <c r="AH133" s="805"/>
      <c r="AI133" s="805"/>
      <c r="AJ133" s="806"/>
      <c r="AK133" s="804">
        <v>8.1</v>
      </c>
      <c r="AL133" s="805"/>
      <c r="AM133" s="805"/>
      <c r="AN133" s="805"/>
      <c r="AO133" s="806"/>
      <c r="AP133" s="730"/>
      <c r="AQ133" s="731"/>
      <c r="AR133" s="731"/>
      <c r="AS133" s="731"/>
      <c r="AT133" s="817"/>
      <c r="AU133" s="816"/>
      <c r="AV133" s="816"/>
      <c r="AW133" s="816"/>
      <c r="AX133" s="816"/>
      <c r="AY133" s="816"/>
      <c r="AZ133" s="816"/>
      <c r="BA133" s="816"/>
      <c r="BB133" s="816"/>
      <c r="BC133" s="816"/>
      <c r="BD133" s="816"/>
      <c r="BE133" s="816"/>
      <c r="BF133" s="816"/>
      <c r="BG133" s="816"/>
      <c r="BH133" s="816"/>
      <c r="BI133" s="816"/>
      <c r="BJ133" s="816"/>
      <c r="BK133" s="816"/>
      <c r="BL133" s="816"/>
      <c r="BM133" s="816"/>
      <c r="BN133" s="830"/>
      <c r="BO133" s="830"/>
      <c r="BP133" s="830"/>
      <c r="BQ133" s="830"/>
      <c r="BR133" s="830"/>
      <c r="BS133" s="830"/>
      <c r="BT133" s="830"/>
      <c r="BU133" s="830"/>
      <c r="BV133" s="830"/>
      <c r="BW133" s="830"/>
      <c r="BX133" s="830"/>
      <c r="BY133" s="830"/>
      <c r="BZ133" s="830"/>
      <c r="CA133" s="830"/>
      <c r="CB133" s="830"/>
      <c r="CC133" s="830"/>
      <c r="CD133" s="830"/>
      <c r="CE133" s="830"/>
      <c r="CF133" s="830"/>
      <c r="CG133" s="830"/>
      <c r="CH133" s="830"/>
      <c r="CI133" s="830"/>
      <c r="CJ133" s="830"/>
      <c r="CK133" s="830"/>
      <c r="CL133" s="830"/>
      <c r="CM133" s="830"/>
      <c r="CN133" s="830"/>
      <c r="CO133" s="830"/>
      <c r="CP133" s="830"/>
      <c r="CQ133" s="830"/>
      <c r="CR133" s="830"/>
      <c r="CS133" s="830"/>
      <c r="CT133" s="830"/>
      <c r="CU133" s="830"/>
      <c r="CV133" s="830"/>
      <c r="CW133" s="830"/>
      <c r="CX133" s="830"/>
      <c r="CY133" s="830"/>
      <c r="CZ133" s="830"/>
      <c r="DA133" s="830"/>
      <c r="DB133" s="830"/>
      <c r="DC133" s="830"/>
      <c r="DD133" s="830"/>
      <c r="DE133" s="830"/>
      <c r="DF133" s="830"/>
      <c r="DG133" s="830"/>
      <c r="DH133" s="830"/>
      <c r="DI133" s="830"/>
      <c r="DJ133" s="830"/>
      <c r="DK133" s="830"/>
      <c r="DL133" s="830"/>
      <c r="DM133" s="830"/>
      <c r="DN133" s="830"/>
      <c r="DO133" s="830"/>
      <c r="DP133" s="495"/>
      <c r="DQ133" s="495"/>
      <c r="DR133" s="495"/>
      <c r="DS133" s="495"/>
      <c r="DT133" s="495"/>
      <c r="DU133" s="495"/>
      <c r="DV133" s="495"/>
      <c r="DW133" s="495"/>
      <c r="DX133" s="495"/>
      <c r="DY133" s="495"/>
      <c r="DZ133" s="495"/>
    </row>
    <row r="134" s="380" customFormat="1" ht="11.25" customHeight="1" spans="1:131">
      <c r="A134" s="790"/>
      <c r="B134" s="790"/>
      <c r="C134" s="790"/>
      <c r="D134" s="790"/>
      <c r="E134" s="790"/>
      <c r="F134" s="790"/>
      <c r="G134" s="790"/>
      <c r="H134" s="790"/>
      <c r="I134" s="790"/>
      <c r="J134" s="790"/>
      <c r="K134" s="790"/>
      <c r="L134" s="790"/>
      <c r="M134" s="790"/>
      <c r="N134" s="790"/>
      <c r="O134" s="790"/>
      <c r="P134" s="790"/>
      <c r="Q134" s="790"/>
      <c r="R134" s="790"/>
      <c r="S134" s="790"/>
      <c r="T134" s="790"/>
      <c r="U134" s="790"/>
      <c r="V134" s="790"/>
      <c r="W134" s="790"/>
      <c r="X134" s="790"/>
      <c r="Y134" s="790"/>
      <c r="Z134" s="790"/>
      <c r="AA134" s="790"/>
      <c r="AB134" s="790"/>
      <c r="AC134" s="790"/>
      <c r="AD134" s="790"/>
      <c r="AE134" s="790"/>
      <c r="AF134" s="790"/>
      <c r="AG134" s="790"/>
      <c r="AH134" s="790"/>
      <c r="AI134" s="790"/>
      <c r="AJ134" s="790"/>
      <c r="AK134" s="790"/>
      <c r="AL134" s="790"/>
      <c r="AM134" s="790"/>
      <c r="AN134" s="790"/>
      <c r="AO134" s="790"/>
      <c r="AP134" s="790"/>
      <c r="AQ134" s="790"/>
      <c r="AR134" s="790"/>
      <c r="AS134" s="790"/>
      <c r="AT134" s="790"/>
      <c r="AU134" s="816"/>
      <c r="AV134" s="816"/>
      <c r="AW134" s="816"/>
      <c r="AX134" s="816"/>
      <c r="AY134" s="816"/>
      <c r="AZ134" s="816"/>
      <c r="BA134" s="816"/>
      <c r="BB134" s="816"/>
      <c r="BC134" s="816"/>
      <c r="BD134" s="816"/>
      <c r="BE134" s="816"/>
      <c r="BF134" s="816"/>
      <c r="BG134" s="816"/>
      <c r="BH134" s="816"/>
      <c r="BI134" s="816"/>
      <c r="BJ134" s="816"/>
      <c r="BK134" s="816"/>
      <c r="BL134" s="816"/>
      <c r="BM134" s="816"/>
      <c r="BN134" s="830"/>
      <c r="BO134" s="830"/>
      <c r="BP134" s="830"/>
      <c r="BQ134" s="830"/>
      <c r="BR134" s="830"/>
      <c r="BS134" s="830"/>
      <c r="BT134" s="830"/>
      <c r="BU134" s="830"/>
      <c r="BV134" s="830"/>
      <c r="BW134" s="830"/>
      <c r="BX134" s="830"/>
      <c r="BY134" s="830"/>
      <c r="BZ134" s="830"/>
      <c r="CA134" s="830"/>
      <c r="CB134" s="830"/>
      <c r="CC134" s="830"/>
      <c r="CD134" s="830"/>
      <c r="CE134" s="830"/>
      <c r="CF134" s="830"/>
      <c r="CG134" s="830"/>
      <c r="CH134" s="830"/>
      <c r="CI134" s="830"/>
      <c r="CJ134" s="830"/>
      <c r="CK134" s="830"/>
      <c r="CL134" s="830"/>
      <c r="CM134" s="830"/>
      <c r="CN134" s="830"/>
      <c r="CO134" s="830"/>
      <c r="CP134" s="830"/>
      <c r="CQ134" s="830"/>
      <c r="CR134" s="830"/>
      <c r="CS134" s="830"/>
      <c r="CT134" s="830"/>
      <c r="CU134" s="830"/>
      <c r="CV134" s="830"/>
      <c r="CW134" s="830"/>
      <c r="CX134" s="830"/>
      <c r="CY134" s="830"/>
      <c r="CZ134" s="830"/>
      <c r="DA134" s="830"/>
      <c r="DB134" s="830"/>
      <c r="DC134" s="830"/>
      <c r="DD134" s="830"/>
      <c r="DE134" s="830"/>
      <c r="DF134" s="830"/>
      <c r="DG134" s="830"/>
      <c r="DH134" s="830"/>
      <c r="DI134" s="830"/>
      <c r="DJ134" s="830"/>
      <c r="DK134" s="830"/>
      <c r="DL134" s="830"/>
      <c r="DM134" s="830"/>
      <c r="DN134" s="830"/>
      <c r="DO134" s="830"/>
      <c r="DP134" s="495"/>
      <c r="DQ134" s="495"/>
      <c r="DR134" s="495"/>
      <c r="DS134" s="495"/>
      <c r="DT134" s="495"/>
      <c r="DU134" s="495"/>
      <c r="DV134" s="495"/>
      <c r="DW134" s="495"/>
      <c r="DX134" s="495"/>
      <c r="DY134" s="495"/>
      <c r="DZ134" s="495"/>
      <c r="EA134" s="383"/>
    </row>
    <row r="135" ht="14.25" hidden="1" spans="47:130">
      <c r="AU135" s="790"/>
      <c r="AV135" s="790"/>
      <c r="AW135" s="790"/>
      <c r="AX135" s="790"/>
      <c r="AY135" s="790"/>
      <c r="AZ135" s="790"/>
      <c r="BA135" s="790"/>
      <c r="BB135" s="790"/>
      <c r="BC135" s="790"/>
      <c r="BD135" s="790"/>
      <c r="BE135" s="790"/>
      <c r="BF135" s="790"/>
      <c r="BG135" s="790"/>
      <c r="BH135" s="790"/>
      <c r="BI135" s="790"/>
      <c r="BJ135" s="790"/>
      <c r="BK135" s="790"/>
      <c r="BL135" s="790"/>
      <c r="BM135" s="790"/>
      <c r="BN135" s="790"/>
      <c r="BO135" s="790"/>
      <c r="BP135" s="790"/>
      <c r="BQ135" s="790"/>
      <c r="BR135" s="790"/>
      <c r="BS135" s="790"/>
      <c r="BT135" s="790"/>
      <c r="BU135" s="790"/>
      <c r="BV135" s="790"/>
      <c r="BW135" s="790"/>
      <c r="BX135" s="790"/>
      <c r="BY135" s="790"/>
      <c r="BZ135" s="790"/>
      <c r="CA135" s="790"/>
      <c r="CB135" s="790"/>
      <c r="CC135" s="790"/>
      <c r="CD135" s="790"/>
      <c r="CE135" s="790"/>
      <c r="CF135" s="790"/>
      <c r="CG135" s="790"/>
      <c r="CH135" s="790"/>
      <c r="CI135" s="790"/>
      <c r="CJ135" s="790"/>
      <c r="CK135" s="790"/>
      <c r="CL135" s="790"/>
      <c r="CM135" s="790"/>
      <c r="CN135" s="790"/>
      <c r="CO135" s="790"/>
      <c r="CP135" s="790"/>
      <c r="CQ135" s="790"/>
      <c r="CR135" s="790"/>
      <c r="CS135" s="790"/>
      <c r="CT135" s="790"/>
      <c r="CU135" s="790"/>
      <c r="CV135" s="790"/>
      <c r="CW135" s="790"/>
      <c r="CX135" s="790"/>
      <c r="CY135" s="790"/>
      <c r="CZ135" s="790"/>
      <c r="DA135" s="790"/>
      <c r="DB135" s="790"/>
      <c r="DC135" s="790"/>
      <c r="DD135" s="790"/>
      <c r="DE135" s="790"/>
      <c r="DF135" s="790"/>
      <c r="DG135" s="790"/>
      <c r="DH135" s="790"/>
      <c r="DI135" s="790"/>
      <c r="DJ135" s="790"/>
      <c r="DK135" s="790"/>
      <c r="DL135" s="790"/>
      <c r="DM135" s="790"/>
      <c r="DN135" s="790"/>
      <c r="DO135" s="790"/>
      <c r="DP135" s="790"/>
      <c r="DQ135" s="790"/>
      <c r="DR135" s="790"/>
      <c r="DS135" s="790"/>
      <c r="DT135" s="790"/>
      <c r="DU135" s="790"/>
      <c r="DV135" s="790"/>
      <c r="DW135" s="790"/>
      <c r="DX135" s="790"/>
      <c r="DY135" s="790"/>
      <c r="DZ135" s="790"/>
    </row>
  </sheetData>
  <sheetProtection algorithmName="SHA-512" hashValue="BvjQqoTxUm/9tcfr+uA81ouv2MjMUbuZbM9s1bsJg+YTQJrUgpYBewMID7KDzCFe+GkfKoFZcoQWpDfldidbWw==" saltValue="k1kWYqzfTABfxm6gaueuAQ==" spinCount="100000" sheet="1" formatRows="0" objects="1" scenarios="1"/>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132:U133"/>
    <mergeCell ref="A119:B127"/>
    <mergeCell ref="CK125:CO128"/>
    <mergeCell ref="CK120:CO124"/>
    <mergeCell ref="AU120:AY123"/>
    <mergeCell ref="A112:B116"/>
    <mergeCell ref="CK110:CL119"/>
    <mergeCell ref="AU110:AY119"/>
    <mergeCell ref="A66:P67"/>
    <mergeCell ref="Q66:U67"/>
    <mergeCell ref="V66:Z67"/>
    <mergeCell ref="AA66:AE67"/>
    <mergeCell ref="AF66:AJ67"/>
    <mergeCell ref="AK66:AO67"/>
    <mergeCell ref="AP66:AT67"/>
    <mergeCell ref="AU66:AY67"/>
    <mergeCell ref="AZ66:BD67"/>
    <mergeCell ref="Q26:U27"/>
    <mergeCell ref="V26:Z27"/>
    <mergeCell ref="AA26:AE27"/>
    <mergeCell ref="AF26:AJ27"/>
    <mergeCell ref="AK26:AO27"/>
    <mergeCell ref="AP26:AT27"/>
    <mergeCell ref="AU26:AY27"/>
    <mergeCell ref="AZ26:BD27"/>
    <mergeCell ref="BE26:BI27"/>
    <mergeCell ref="A26:P27"/>
    <mergeCell ref="CH5:CL6"/>
    <mergeCell ref="CM5:CQ6"/>
    <mergeCell ref="CR5:CV6"/>
    <mergeCell ref="CW5:DA6"/>
    <mergeCell ref="DB5:DF6"/>
    <mergeCell ref="DG5:DK6"/>
    <mergeCell ref="DL5:DP6"/>
    <mergeCell ref="DQ5:DU6"/>
    <mergeCell ref="DV5:DZ6"/>
    <mergeCell ref="Q5:U6"/>
    <mergeCell ref="V5:Z6"/>
    <mergeCell ref="AA5:AE6"/>
    <mergeCell ref="AF5:AJ6"/>
    <mergeCell ref="AK5:AO6"/>
    <mergeCell ref="AP5:AT6"/>
    <mergeCell ref="AU5:AY6"/>
    <mergeCell ref="BQ5:CG6"/>
    <mergeCell ref="A5:P6"/>
  </mergeCells>
  <pageMargins left="0.590277777777778" right="0" top="0.590277777777778" bottom="0.590277777777778" header="0.393055555555556" footer="0.393055555555556"/>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P105"/>
  <sheetViews>
    <sheetView showGridLines="0" view="pageBreakPreview" zoomScaleNormal="85" zoomScaleSheetLayoutView="100" topLeftCell="BX10" workbookViewId="0">
      <selection activeCell="DO41" sqref="DO41"/>
    </sheetView>
  </sheetViews>
  <sheetFormatPr defaultColWidth="0" defaultRowHeight="13.5" customHeight="1" zeroHeight="1"/>
  <cols>
    <col min="1" max="120" width="2.75" style="259" customWidth="1"/>
    <col min="121" max="121" width="0" style="260" hidden="1" customWidth="1"/>
    <col min="122" max="16384" width="9" style="260" hidden="1"/>
  </cols>
  <sheetData>
    <row r="1" spans="1:120">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row>
    <row r="2"/>
    <row r="3"/>
    <row r="4"/>
    <row r="5"/>
    <row r="6"/>
    <row r="7"/>
    <row r="8"/>
    <row r="9"/>
    <row r="10"/>
    <row r="11"/>
    <row r="12"/>
    <row r="13"/>
    <row r="14"/>
    <row r="15"/>
    <row r="16" spans="120:120">
      <c r="DP16" s="260"/>
    </row>
    <row r="17" spans="120:120">
      <c r="DP17" s="260"/>
    </row>
    <row r="18"/>
    <row r="19"/>
    <row r="20" spans="119:120">
      <c r="DO20" s="260"/>
      <c r="DP20" s="260"/>
    </row>
    <row r="21" spans="120:120">
      <c r="DP21" s="260"/>
    </row>
    <row r="22"/>
    <row r="23" spans="119:120">
      <c r="DO23" s="260"/>
      <c r="DP23" s="260"/>
    </row>
    <row r="24" spans="120:120">
      <c r="DP24" s="260"/>
    </row>
    <row r="25" spans="120:120">
      <c r="DP25" s="260"/>
    </row>
    <row r="26" spans="119:120">
      <c r="DO26" s="260"/>
      <c r="DP26" s="260"/>
    </row>
    <row r="27"/>
    <row r="28" spans="119:120">
      <c r="DO28" s="260"/>
      <c r="DP28" s="260"/>
    </row>
    <row r="29" spans="120:120">
      <c r="DP29" s="260"/>
    </row>
    <row r="30"/>
    <row r="31" spans="119:120">
      <c r="DO31" s="260"/>
      <c r="DP31" s="260"/>
    </row>
    <row r="32"/>
    <row r="33" spans="119:120">
      <c r="DO33" s="260"/>
      <c r="DP33" s="260"/>
    </row>
    <row r="34" spans="117:117">
      <c r="DM34" s="260"/>
    </row>
    <row r="35" spans="98:120">
      <c r="CT35" s="260"/>
      <c r="CU35" s="260"/>
      <c r="CV35" s="260"/>
      <c r="CY35" s="260"/>
      <c r="CZ35" s="260"/>
      <c r="DA35" s="260"/>
      <c r="DD35" s="260"/>
      <c r="DE35" s="260"/>
      <c r="DF35" s="260"/>
      <c r="DI35" s="260"/>
      <c r="DJ35" s="260"/>
      <c r="DK35" s="260"/>
      <c r="DM35" s="260"/>
      <c r="DN35" s="260"/>
      <c r="DO35" s="260"/>
      <c r="DP35" s="260"/>
    </row>
    <row r="36"/>
    <row r="37" spans="101:120">
      <c r="CW37" s="260"/>
      <c r="DB37" s="260"/>
      <c r="DG37" s="260"/>
      <c r="DL37" s="260"/>
      <c r="DP37" s="260"/>
    </row>
    <row r="38" spans="98:120">
      <c r="CT38" s="260"/>
      <c r="CU38" s="260"/>
      <c r="CV38" s="260"/>
      <c r="CW38" s="260"/>
      <c r="CY38" s="260"/>
      <c r="CZ38" s="260"/>
      <c r="DA38" s="260"/>
      <c r="DB38" s="260"/>
      <c r="DD38" s="260"/>
      <c r="DE38" s="260"/>
      <c r="DF38" s="260"/>
      <c r="DG38" s="260"/>
      <c r="DI38" s="260"/>
      <c r="DJ38" s="260"/>
      <c r="DK38" s="260"/>
      <c r="DL38" s="260"/>
      <c r="DN38" s="260"/>
      <c r="DO38" s="260"/>
      <c r="DP38" s="260"/>
    </row>
    <row r="39"/>
    <row r="40"/>
    <row r="41"/>
    <row r="42"/>
    <row r="43"/>
    <row r="44"/>
    <row r="45"/>
    <row r="46"/>
    <row r="47"/>
    <row r="48"/>
    <row r="49" spans="118:120">
      <c r="DN49" s="260"/>
      <c r="DO49" s="260"/>
      <c r="DP49" s="260"/>
    </row>
    <row r="50"/>
    <row r="51"/>
    <row r="52"/>
    <row r="53"/>
    <row r="54"/>
    <row r="55"/>
    <row r="56"/>
    <row r="57"/>
    <row r="58"/>
    <row r="59"/>
    <row r="60"/>
    <row r="61"/>
    <row r="62"/>
    <row r="63" spans="23:112">
      <c r="W63" s="260"/>
      <c r="CS63" s="260"/>
      <c r="CX63" s="260"/>
      <c r="DC63" s="260"/>
      <c r="DH63" s="260"/>
    </row>
    <row r="64" spans="22:22">
      <c r="V64" s="260"/>
    </row>
    <row r="65" spans="24:114">
      <c r="X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U65" s="260"/>
      <c r="CZ65" s="260"/>
      <c r="DE65" s="260"/>
      <c r="DJ65" s="260"/>
    </row>
    <row r="66" spans="17:117">
      <c r="Q66" s="260"/>
      <c r="S66" s="260"/>
      <c r="U66" s="260"/>
      <c r="DM66" s="260"/>
    </row>
    <row r="67" spans="15:120">
      <c r="O67" s="260"/>
      <c r="P67" s="260"/>
      <c r="R67" s="260"/>
      <c r="T67" s="260"/>
      <c r="Y67" s="260"/>
      <c r="CT67" s="260"/>
      <c r="CV67" s="260"/>
      <c r="CW67" s="260"/>
      <c r="CY67" s="260"/>
      <c r="DA67" s="260"/>
      <c r="DB67" s="260"/>
      <c r="DD67" s="260"/>
      <c r="DF67" s="260"/>
      <c r="DG67" s="260"/>
      <c r="DI67" s="260"/>
      <c r="DK67" s="260"/>
      <c r="DL67" s="260"/>
      <c r="DN67" s="260"/>
      <c r="DO67" s="260"/>
      <c r="DP67" s="260"/>
    </row>
    <row r="68"/>
    <row r="69"/>
    <row r="70"/>
    <row r="71"/>
    <row r="72" spans="120:120">
      <c r="DP72" s="260"/>
    </row>
    <row r="73" spans="120:120">
      <c r="DP73" s="260"/>
    </row>
    <row r="74"/>
    <row r="75"/>
    <row r="76"/>
    <row r="77"/>
    <row r="78"/>
    <row r="79"/>
    <row r="80"/>
    <row r="81"/>
    <row r="82"/>
    <row r="83"/>
    <row r="84"/>
    <row r="85"/>
    <row r="86"/>
    <row r="87"/>
    <row r="88"/>
    <row r="89"/>
    <row r="90"/>
    <row r="91"/>
    <row r="92"/>
    <row r="93"/>
    <row r="94"/>
    <row r="95"/>
    <row r="96" spans="97:112">
      <c r="CS96" s="260"/>
      <c r="CX96" s="260"/>
      <c r="DC96" s="260"/>
      <c r="DH96" s="260"/>
    </row>
    <row r="97" spans="97:120">
      <c r="CS97" s="260"/>
      <c r="CX97" s="260"/>
      <c r="DC97" s="260"/>
      <c r="DH97" s="260"/>
      <c r="DP97" s="259" t="s">
        <v>397</v>
      </c>
    </row>
    <row r="98" hidden="1" spans="97:112">
      <c r="CS98" s="260"/>
      <c r="CX98" s="260"/>
      <c r="DC98" s="260"/>
      <c r="DH98" s="260"/>
    </row>
    <row r="99" hidden="1" spans="97:112">
      <c r="CS99" s="260"/>
      <c r="CX99" s="260"/>
      <c r="DC99" s="260"/>
      <c r="DH99" s="260"/>
    </row>
    <row r="101" ht="12" hidden="1" customHeight="1" spans="24:114">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U101" s="260"/>
      <c r="CZ101" s="260"/>
      <c r="DE101" s="260"/>
      <c r="DJ101" s="260"/>
    </row>
    <row r="102" ht="1.5" hidden="1" customHeight="1" spans="99:117">
      <c r="CU102" s="260"/>
      <c r="CZ102" s="260"/>
      <c r="DE102" s="260"/>
      <c r="DJ102" s="260"/>
      <c r="DM102" s="260"/>
    </row>
    <row r="103" hidden="1" spans="98:120">
      <c r="CT103" s="260"/>
      <c r="CV103" s="260"/>
      <c r="CW103" s="260"/>
      <c r="CY103" s="260"/>
      <c r="DA103" s="260"/>
      <c r="DB103" s="260"/>
      <c r="DD103" s="260"/>
      <c r="DF103" s="260"/>
      <c r="DG103" s="260"/>
      <c r="DI103" s="260"/>
      <c r="DK103" s="260"/>
      <c r="DL103" s="260"/>
      <c r="DM103" s="260"/>
      <c r="DN103" s="260"/>
      <c r="DO103" s="260"/>
      <c r="DP103" s="260"/>
    </row>
    <row r="104" hidden="1" spans="100:120">
      <c r="CV104" s="260"/>
      <c r="CW104" s="260"/>
      <c r="DA104" s="260"/>
      <c r="DB104" s="260"/>
      <c r="DF104" s="260"/>
      <c r="DG104" s="260"/>
      <c r="DK104" s="260"/>
      <c r="DL104" s="260"/>
      <c r="DN104" s="260"/>
      <c r="DO104" s="260"/>
      <c r="DP104" s="260"/>
    </row>
    <row r="105" ht="12.75" hidden="1" customHeight="1"/>
  </sheetData>
  <sheetProtection algorithmName="SHA-512" hashValue="efvDVAGN8CaVHmtcdXv0xfgiN6AeD+kVNMXFzIZBRS6TcXeURiRcRHJaYvUpWVflz/92GpnDE8s+l7YrqOCPZA==" saltValue="4Mh2xjM7ByMJpbgzycA3xQ==" spinCount="100000" sheet="1" objects="1" scenarios="1"/>
  <printOptions horizontalCentered="1" verticalCentered="1"/>
  <pageMargins left="0" right="0" top="0" bottom="0" header="0" footer="0"/>
  <pageSetup paperSize="9" scale="44"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DL89"/>
  <sheetViews>
    <sheetView showGridLines="0" topLeftCell="T1" workbookViewId="0">
      <selection activeCell="A1" sqref="A1"/>
    </sheetView>
  </sheetViews>
  <sheetFormatPr defaultColWidth="0" defaultRowHeight="13.5" customHeight="1" zeroHeight="1"/>
  <cols>
    <col min="1" max="116" width="2.625" style="259" customWidth="1"/>
    <col min="117" max="16384" width="9" style="260" hidden="1"/>
  </cols>
  <sheetData>
    <row r="1" spans="2:116">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row r="3"/>
    <row r="4" spans="18:116">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row>
    <row r="5" spans="18:116">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row>
    <row r="6"/>
    <row r="7"/>
    <row r="8"/>
    <row r="9"/>
    <row r="10"/>
    <row r="11"/>
    <row r="12"/>
    <row r="13"/>
    <row r="14"/>
    <row r="15"/>
    <row r="16"/>
    <row r="17"/>
    <row r="18" spans="9:116">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row>
    <row r="19"/>
    <row r="20"/>
    <row r="21" spans="116:116">
      <c r="DL21" s="260"/>
    </row>
    <row r="22" spans="113:116">
      <c r="DI22" s="260"/>
      <c r="DJ22" s="260"/>
      <c r="DK22" s="260"/>
      <c r="DL22" s="260"/>
    </row>
    <row r="23" spans="103:116">
      <c r="CY23" s="260"/>
      <c r="CZ23" s="260"/>
      <c r="DA23" s="260"/>
      <c r="DB23" s="260"/>
      <c r="DC23" s="260"/>
      <c r="DD23" s="260"/>
      <c r="DE23" s="260"/>
      <c r="DF23" s="260"/>
      <c r="DG23" s="260"/>
      <c r="DH23" s="260"/>
      <c r="DI23" s="260"/>
      <c r="DJ23" s="260"/>
      <c r="DK23" s="260"/>
      <c r="DL23" s="260"/>
    </row>
    <row r="24"/>
    <row r="25"/>
    <row r="26"/>
    <row r="27"/>
    <row r="28"/>
    <row r="29"/>
    <row r="30"/>
    <row r="31"/>
    <row r="32"/>
    <row r="33"/>
    <row r="34"/>
    <row r="35" spans="104:116">
      <c r="CZ35" s="260"/>
      <c r="DA35" s="260"/>
      <c r="DB35" s="260"/>
      <c r="DC35" s="260"/>
      <c r="DD35" s="260"/>
      <c r="DE35" s="260"/>
      <c r="DF35" s="260"/>
      <c r="DG35" s="260"/>
      <c r="DH35" s="260"/>
      <c r="DI35" s="260"/>
      <c r="DJ35" s="260"/>
      <c r="DK35" s="260"/>
      <c r="DL35" s="260"/>
    </row>
    <row r="36"/>
    <row r="37" spans="116:116">
      <c r="DL37" s="260"/>
    </row>
    <row r="38" spans="113:116">
      <c r="DI38" s="260"/>
      <c r="DJ38" s="260"/>
      <c r="DK38" s="260"/>
      <c r="DL38" s="260"/>
    </row>
    <row r="39"/>
    <row r="40"/>
    <row r="41"/>
    <row r="42"/>
    <row r="43" spans="15:116">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row>
    <row r="44" spans="116:116">
      <c r="DL44" s="260"/>
    </row>
    <row r="45"/>
    <row r="46" spans="105:116">
      <c r="DA46" s="260"/>
      <c r="DB46" s="260"/>
      <c r="DC46" s="260"/>
      <c r="DD46" s="260"/>
      <c r="DE46" s="260"/>
      <c r="DF46" s="260"/>
      <c r="DG46" s="260"/>
      <c r="DH46" s="260"/>
      <c r="DI46" s="260"/>
      <c r="DJ46" s="260"/>
      <c r="DK46" s="260"/>
      <c r="DL46" s="260"/>
    </row>
    <row r="47"/>
    <row r="48"/>
    <row r="49"/>
    <row r="50" spans="104:116">
      <c r="CZ50" s="260"/>
      <c r="DA50" s="260"/>
      <c r="DB50" s="260"/>
      <c r="DC50" s="260"/>
      <c r="DD50" s="260"/>
      <c r="DE50" s="260"/>
      <c r="DF50" s="260"/>
      <c r="DG50" s="260"/>
      <c r="DH50" s="260"/>
      <c r="DI50" s="260"/>
      <c r="DJ50" s="260"/>
      <c r="DK50" s="260"/>
      <c r="DL50" s="260"/>
    </row>
    <row r="51"/>
    <row r="52"/>
    <row r="53" spans="116:116">
      <c r="DL53" s="260"/>
    </row>
    <row r="54"/>
    <row r="55"/>
    <row r="56"/>
    <row r="57"/>
    <row r="58"/>
    <row r="59"/>
    <row r="60"/>
    <row r="61"/>
    <row r="62"/>
    <row r="63"/>
    <row r="64"/>
    <row r="65"/>
    <row r="66"/>
    <row r="67" spans="107:116">
      <c r="DC67" s="260"/>
      <c r="DD67" s="260"/>
      <c r="DE67" s="260"/>
      <c r="DF67" s="260"/>
      <c r="DG67" s="260"/>
      <c r="DH67" s="260"/>
      <c r="DI67" s="260"/>
      <c r="DJ67" s="260"/>
      <c r="DK67" s="260"/>
      <c r="DL67" s="260"/>
    </row>
    <row r="68"/>
    <row r="69"/>
    <row r="70"/>
    <row r="71"/>
    <row r="72"/>
    <row r="73"/>
    <row r="74"/>
    <row r="75"/>
    <row r="76"/>
    <row r="77"/>
    <row r="78"/>
    <row r="79"/>
    <row r="80"/>
    <row r="81"/>
    <row r="82"/>
    <row r="83"/>
    <row r="84"/>
    <row r="85"/>
    <row r="86"/>
    <row r="87"/>
    <row r="88"/>
    <row r="89"/>
  </sheetData>
  <sheetProtection algorithmName="SHA-512" hashValue="JlaHtiCj9si5r7Yngosqx+uljdoPjgoDTWTTMnzjrrJTcMJS1Ph2naGztguf50daWOPSWJJMp5mw5GmaOMwXSw==" saltValue="13EWMgNsAUZYv1vDZ91PoA==" spinCount="100000" sheet="1" objects="1" scenarios="1"/>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T73"/>
  <sheetViews>
    <sheetView showGridLines="0" view="pageBreakPreview" zoomScaleNormal="100" zoomScaleSheetLayoutView="100" topLeftCell="A22" workbookViewId="0">
      <selection activeCell="A1" sqref="A1"/>
    </sheetView>
  </sheetViews>
  <sheetFormatPr defaultColWidth="0" defaultRowHeight="13.5" customHeight="1" zeroHeight="1"/>
  <cols>
    <col min="1" max="36" width="2.5" style="262" customWidth="1"/>
    <col min="37" max="44" width="17" style="262" customWidth="1"/>
    <col min="45" max="45" width="6.125" style="263" customWidth="1"/>
    <col min="46" max="46" width="3" style="264" customWidth="1"/>
    <col min="47" max="47" width="19.125" style="262" hidden="1" customWidth="1"/>
    <col min="48" max="52" width="12.625" style="262" hidden="1" customWidth="1"/>
    <col min="53" max="16384" width="8.625" style="262" hidden="1"/>
  </cols>
  <sheetData>
    <row r="1" spans="45:46">
      <c r="AS1" s="267"/>
      <c r="AT1" s="267"/>
    </row>
    <row r="2" spans="45:46">
      <c r="AS2" s="267"/>
      <c r="AT2" s="267"/>
    </row>
    <row r="3" spans="45:46">
      <c r="AS3" s="267"/>
      <c r="AT3" s="267"/>
    </row>
    <row r="4" spans="45:46">
      <c r="AS4" s="267"/>
      <c r="AT4" s="267"/>
    </row>
    <row r="5" ht="17.25" spans="1:45">
      <c r="A5" s="265" t="s">
        <v>398</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321"/>
    </row>
    <row r="6" spans="1:44">
      <c r="A6" s="264"/>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9" t="s">
        <v>399</v>
      </c>
      <c r="AL6" s="269"/>
      <c r="AM6" s="269"/>
      <c r="AN6" s="269"/>
      <c r="AO6" s="267"/>
      <c r="AP6" s="267"/>
      <c r="AQ6" s="267"/>
      <c r="AR6" s="267"/>
    </row>
    <row r="7" customHeight="1" spans="1:44">
      <c r="A7" s="264"/>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75"/>
      <c r="AL7" s="276"/>
      <c r="AM7" s="276"/>
      <c r="AN7" s="277"/>
      <c r="AO7" s="322" t="s">
        <v>400</v>
      </c>
      <c r="AP7" s="323"/>
      <c r="AQ7" s="324" t="s">
        <v>401</v>
      </c>
      <c r="AR7" s="325"/>
    </row>
    <row r="8" spans="1:44">
      <c r="A8" s="264"/>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78"/>
      <c r="AL8" s="279"/>
      <c r="AM8" s="279"/>
      <c r="AN8" s="280"/>
      <c r="AO8" s="326"/>
      <c r="AP8" s="327" t="s">
        <v>402</v>
      </c>
      <c r="AQ8" s="328" t="s">
        <v>403</v>
      </c>
      <c r="AR8" s="329" t="s">
        <v>404</v>
      </c>
    </row>
    <row r="9" spans="1:44">
      <c r="A9" s="264"/>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81" t="s">
        <v>405</v>
      </c>
      <c r="AL9" s="282"/>
      <c r="AM9" s="282"/>
      <c r="AN9" s="283"/>
      <c r="AO9" s="330">
        <v>1899039</v>
      </c>
      <c r="AP9" s="330">
        <v>53563</v>
      </c>
      <c r="AQ9" s="331">
        <v>63681</v>
      </c>
      <c r="AR9" s="332">
        <v>-15.9</v>
      </c>
    </row>
    <row r="10" customHeight="1" spans="1:44">
      <c r="A10" s="264"/>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81" t="s">
        <v>406</v>
      </c>
      <c r="AL10" s="282"/>
      <c r="AM10" s="282"/>
      <c r="AN10" s="283"/>
      <c r="AO10" s="333">
        <v>314036</v>
      </c>
      <c r="AP10" s="333">
        <v>8858</v>
      </c>
      <c r="AQ10" s="334">
        <v>8003</v>
      </c>
      <c r="AR10" s="335">
        <v>10.7</v>
      </c>
    </row>
    <row r="11" customHeight="1" spans="1:44">
      <c r="A11" s="264"/>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81" t="s">
        <v>407</v>
      </c>
      <c r="AL11" s="282"/>
      <c r="AM11" s="282"/>
      <c r="AN11" s="283"/>
      <c r="AO11" s="333">
        <v>240</v>
      </c>
      <c r="AP11" s="333">
        <v>7</v>
      </c>
      <c r="AQ11" s="334">
        <v>360</v>
      </c>
      <c r="AR11" s="335">
        <v>-98.1</v>
      </c>
    </row>
    <row r="12" customHeight="1" spans="1:44">
      <c r="A12" s="264"/>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81" t="s">
        <v>408</v>
      </c>
      <c r="AL12" s="282"/>
      <c r="AM12" s="282"/>
      <c r="AN12" s="283"/>
      <c r="AO12" s="333" t="s">
        <v>46</v>
      </c>
      <c r="AP12" s="333" t="s">
        <v>46</v>
      </c>
      <c r="AQ12" s="334">
        <v>18</v>
      </c>
      <c r="AR12" s="335" t="s">
        <v>46</v>
      </c>
    </row>
    <row r="13" customHeight="1" spans="1:44">
      <c r="A13" s="264"/>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81" t="s">
        <v>409</v>
      </c>
      <c r="AL13" s="282"/>
      <c r="AM13" s="282"/>
      <c r="AN13" s="283"/>
      <c r="AO13" s="333">
        <v>134706</v>
      </c>
      <c r="AP13" s="333">
        <v>3799</v>
      </c>
      <c r="AQ13" s="334">
        <v>2539</v>
      </c>
      <c r="AR13" s="335">
        <v>49.6</v>
      </c>
    </row>
    <row r="14" customHeight="1" spans="1:44">
      <c r="A14" s="264"/>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81" t="s">
        <v>410</v>
      </c>
      <c r="AL14" s="282"/>
      <c r="AM14" s="282"/>
      <c r="AN14" s="283"/>
      <c r="AO14" s="333">
        <v>211547</v>
      </c>
      <c r="AP14" s="333">
        <v>5967</v>
      </c>
      <c r="AQ14" s="334">
        <v>1117</v>
      </c>
      <c r="AR14" s="335">
        <v>434.2</v>
      </c>
    </row>
    <row r="15" customHeight="1" spans="1:44">
      <c r="A15" s="264"/>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84" t="s">
        <v>411</v>
      </c>
      <c r="AL15" s="285"/>
      <c r="AM15" s="285"/>
      <c r="AN15" s="286"/>
      <c r="AO15" s="333">
        <v>-170625</v>
      </c>
      <c r="AP15" s="333">
        <v>-4813</v>
      </c>
      <c r="AQ15" s="334">
        <v>-4412</v>
      </c>
      <c r="AR15" s="335">
        <v>9.1</v>
      </c>
    </row>
    <row r="16" spans="1:44">
      <c r="A16" s="264"/>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84" t="s">
        <v>102</v>
      </c>
      <c r="AL16" s="285"/>
      <c r="AM16" s="285"/>
      <c r="AN16" s="286"/>
      <c r="AO16" s="333">
        <v>2388943</v>
      </c>
      <c r="AP16" s="333">
        <v>67381</v>
      </c>
      <c r="AQ16" s="334">
        <v>71307</v>
      </c>
      <c r="AR16" s="335">
        <v>-5.5</v>
      </c>
    </row>
    <row r="17" spans="1:44">
      <c r="A17" s="264"/>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336"/>
    </row>
    <row r="18" spans="1:44">
      <c r="A18" s="264"/>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337"/>
      <c r="AR18" s="337"/>
    </row>
    <row r="19" spans="1:44">
      <c r="A19" s="264"/>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t="s">
        <v>412</v>
      </c>
      <c r="AL19" s="267"/>
      <c r="AM19" s="267"/>
      <c r="AN19" s="267"/>
      <c r="AO19" s="267"/>
      <c r="AP19" s="267"/>
      <c r="AQ19" s="267"/>
      <c r="AR19" s="267"/>
    </row>
    <row r="20" spans="1:44">
      <c r="A20" s="264"/>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87"/>
      <c r="AL20" s="288"/>
      <c r="AM20" s="288"/>
      <c r="AN20" s="289"/>
      <c r="AO20" s="338" t="s">
        <v>413</v>
      </c>
      <c r="AP20" s="339" t="s">
        <v>414</v>
      </c>
      <c r="AQ20" s="340" t="s">
        <v>415</v>
      </c>
      <c r="AR20" s="341"/>
    </row>
    <row r="21" s="261" customFormat="1" spans="1:46">
      <c r="A21" s="268"/>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90" t="s">
        <v>416</v>
      </c>
      <c r="AL21" s="291"/>
      <c r="AM21" s="291"/>
      <c r="AN21" s="292"/>
      <c r="AO21" s="342">
        <v>5.58</v>
      </c>
      <c r="AP21" s="343">
        <v>6.49</v>
      </c>
      <c r="AQ21" s="344">
        <v>-0.91</v>
      </c>
      <c r="AR21" s="269"/>
      <c r="AS21" s="345"/>
      <c r="AT21" s="268"/>
    </row>
    <row r="22" s="261" customFormat="1" spans="1:46">
      <c r="A22" s="268"/>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90" t="s">
        <v>104</v>
      </c>
      <c r="AL22" s="291"/>
      <c r="AM22" s="291"/>
      <c r="AN22" s="292"/>
      <c r="AO22" s="346">
        <v>97.6</v>
      </c>
      <c r="AP22" s="347">
        <v>97.2</v>
      </c>
      <c r="AQ22" s="348">
        <v>0.4</v>
      </c>
      <c r="AR22" s="337"/>
      <c r="AS22" s="345"/>
      <c r="AT22" s="268"/>
    </row>
    <row r="23" s="261" customFormat="1" spans="1:46">
      <c r="A23" s="268"/>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337"/>
      <c r="AQ23" s="337"/>
      <c r="AR23" s="337"/>
      <c r="AS23" s="345"/>
      <c r="AT23" s="268"/>
    </row>
    <row r="24" s="261" customFormat="1" spans="1:46">
      <c r="A24" s="268"/>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337"/>
      <c r="AQ24" s="337"/>
      <c r="AR24" s="337"/>
      <c r="AS24" s="345"/>
      <c r="AT24" s="268"/>
    </row>
    <row r="25" s="261" customFormat="1" spans="1:46">
      <c r="A25" s="270"/>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349"/>
      <c r="AQ25" s="349"/>
      <c r="AR25" s="349"/>
      <c r="AS25" s="350"/>
      <c r="AT25" s="268"/>
    </row>
    <row r="26" s="261" customFormat="1" spans="1:46">
      <c r="A26" s="269" t="s">
        <v>417</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337"/>
      <c r="AQ26" s="337"/>
      <c r="AR26" s="337"/>
      <c r="AS26" s="269"/>
      <c r="AT26" s="269"/>
    </row>
    <row r="27" spans="1:46">
      <c r="A27" s="272"/>
      <c r="AO27" s="267"/>
      <c r="AP27" s="267"/>
      <c r="AQ27" s="267"/>
      <c r="AR27" s="267"/>
      <c r="AS27" s="267"/>
      <c r="AT27" s="267"/>
    </row>
    <row r="28" ht="17.25" spans="1:45">
      <c r="A28" s="265" t="s">
        <v>418</v>
      </c>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351"/>
    </row>
    <row r="29" spans="1:45">
      <c r="A29" s="264"/>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9" t="s">
        <v>419</v>
      </c>
      <c r="AL29" s="269"/>
      <c r="AM29" s="269"/>
      <c r="AN29" s="269"/>
      <c r="AO29" s="267"/>
      <c r="AP29" s="267"/>
      <c r="AQ29" s="267"/>
      <c r="AR29" s="267"/>
      <c r="AS29" s="352"/>
    </row>
    <row r="30" customHeight="1" spans="1:44">
      <c r="A30" s="264"/>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75"/>
      <c r="AL30" s="276"/>
      <c r="AM30" s="276"/>
      <c r="AN30" s="277"/>
      <c r="AO30" s="322" t="s">
        <v>400</v>
      </c>
      <c r="AP30" s="323"/>
      <c r="AQ30" s="324" t="s">
        <v>401</v>
      </c>
      <c r="AR30" s="325"/>
    </row>
    <row r="31" spans="1:44">
      <c r="A31" s="264"/>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78"/>
      <c r="AL31" s="279"/>
      <c r="AM31" s="279"/>
      <c r="AN31" s="280"/>
      <c r="AO31" s="326"/>
      <c r="AP31" s="327" t="s">
        <v>402</v>
      </c>
      <c r="AQ31" s="328" t="s">
        <v>403</v>
      </c>
      <c r="AR31" s="329" t="s">
        <v>404</v>
      </c>
    </row>
    <row r="32" ht="27" customHeight="1" spans="1:44">
      <c r="A32" s="264"/>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93" t="s">
        <v>420</v>
      </c>
      <c r="AL32" s="294"/>
      <c r="AM32" s="294"/>
      <c r="AN32" s="295"/>
      <c r="AO32" s="353">
        <v>984714</v>
      </c>
      <c r="AP32" s="353">
        <v>27774</v>
      </c>
      <c r="AQ32" s="354">
        <v>31105</v>
      </c>
      <c r="AR32" s="355">
        <v>-10.7</v>
      </c>
    </row>
    <row r="33" customHeight="1" spans="1:44">
      <c r="A33" s="264"/>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93" t="s">
        <v>421</v>
      </c>
      <c r="AL33" s="294"/>
      <c r="AM33" s="294"/>
      <c r="AN33" s="295"/>
      <c r="AO33" s="353" t="s">
        <v>46</v>
      </c>
      <c r="AP33" s="353" t="s">
        <v>46</v>
      </c>
      <c r="AQ33" s="354" t="s">
        <v>46</v>
      </c>
      <c r="AR33" s="355" t="s">
        <v>46</v>
      </c>
    </row>
    <row r="34" ht="27" customHeight="1" spans="1:44">
      <c r="A34" s="264"/>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93" t="s">
        <v>422</v>
      </c>
      <c r="AL34" s="294"/>
      <c r="AM34" s="294"/>
      <c r="AN34" s="295"/>
      <c r="AO34" s="353" t="s">
        <v>46</v>
      </c>
      <c r="AP34" s="353" t="s">
        <v>46</v>
      </c>
      <c r="AQ34" s="354">
        <v>0</v>
      </c>
      <c r="AR34" s="355" t="s">
        <v>46</v>
      </c>
    </row>
    <row r="35" ht="27" customHeight="1" spans="1:44">
      <c r="A35" s="264"/>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93" t="s">
        <v>423</v>
      </c>
      <c r="AL35" s="294"/>
      <c r="AM35" s="294"/>
      <c r="AN35" s="295"/>
      <c r="AO35" s="353">
        <v>117156</v>
      </c>
      <c r="AP35" s="353">
        <v>3304</v>
      </c>
      <c r="AQ35" s="354">
        <v>8747</v>
      </c>
      <c r="AR35" s="355">
        <v>-62.2</v>
      </c>
    </row>
    <row r="36" ht="27" customHeight="1" spans="1:44">
      <c r="A36" s="264"/>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93" t="s">
        <v>424</v>
      </c>
      <c r="AL36" s="294"/>
      <c r="AM36" s="294"/>
      <c r="AN36" s="295"/>
      <c r="AO36" s="353">
        <v>63520</v>
      </c>
      <c r="AP36" s="353">
        <v>1792</v>
      </c>
      <c r="AQ36" s="354">
        <v>2193</v>
      </c>
      <c r="AR36" s="355">
        <v>-18.3</v>
      </c>
    </row>
    <row r="37" customHeight="1" spans="1:44">
      <c r="A37" s="264"/>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93" t="s">
        <v>425</v>
      </c>
      <c r="AL37" s="294"/>
      <c r="AM37" s="294"/>
      <c r="AN37" s="295"/>
      <c r="AO37" s="353" t="s">
        <v>46</v>
      </c>
      <c r="AP37" s="353" t="s">
        <v>46</v>
      </c>
      <c r="AQ37" s="354">
        <v>863</v>
      </c>
      <c r="AR37" s="355" t="s">
        <v>46</v>
      </c>
    </row>
    <row r="38" ht="27" customHeight="1" spans="1:45">
      <c r="A38" s="264"/>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96" t="s">
        <v>426</v>
      </c>
      <c r="AL38" s="297"/>
      <c r="AM38" s="297"/>
      <c r="AN38" s="298"/>
      <c r="AO38" s="356">
        <v>2</v>
      </c>
      <c r="AP38" s="356">
        <v>0</v>
      </c>
      <c r="AQ38" s="357">
        <v>1</v>
      </c>
      <c r="AR38" s="348">
        <v>-100</v>
      </c>
      <c r="AS38" s="352"/>
    </row>
    <row r="39" spans="1:45">
      <c r="A39" s="264"/>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96" t="s">
        <v>427</v>
      </c>
      <c r="AL39" s="297"/>
      <c r="AM39" s="297"/>
      <c r="AN39" s="298"/>
      <c r="AO39" s="353" t="s">
        <v>46</v>
      </c>
      <c r="AP39" s="353" t="s">
        <v>46</v>
      </c>
      <c r="AQ39" s="354">
        <v>-3092</v>
      </c>
      <c r="AR39" s="355" t="s">
        <v>46</v>
      </c>
      <c r="AS39" s="352"/>
    </row>
    <row r="40" ht="27" customHeight="1" spans="1:45">
      <c r="A40" s="264"/>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93" t="s">
        <v>428</v>
      </c>
      <c r="AL40" s="294"/>
      <c r="AM40" s="294"/>
      <c r="AN40" s="295"/>
      <c r="AO40" s="353">
        <v>-722739</v>
      </c>
      <c r="AP40" s="353">
        <v>-20385</v>
      </c>
      <c r="AQ40" s="354">
        <v>-27116</v>
      </c>
      <c r="AR40" s="355">
        <v>-24.8</v>
      </c>
      <c r="AS40" s="352"/>
    </row>
    <row r="41" spans="1:45">
      <c r="A41" s="264"/>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99" t="s">
        <v>102</v>
      </c>
      <c r="AL41" s="300"/>
      <c r="AM41" s="300"/>
      <c r="AN41" s="301"/>
      <c r="AO41" s="353">
        <v>442653</v>
      </c>
      <c r="AP41" s="353">
        <v>12485</v>
      </c>
      <c r="AQ41" s="354">
        <v>12702</v>
      </c>
      <c r="AR41" s="355">
        <v>-1.7</v>
      </c>
      <c r="AS41" s="352"/>
    </row>
    <row r="42" spans="1:45">
      <c r="A42" s="264"/>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302" t="s">
        <v>429</v>
      </c>
      <c r="AL42" s="267"/>
      <c r="AM42" s="267"/>
      <c r="AN42" s="267"/>
      <c r="AO42" s="267"/>
      <c r="AP42" s="267"/>
      <c r="AQ42" s="337"/>
      <c r="AR42" s="337"/>
      <c r="AS42" s="352"/>
    </row>
    <row r="43" spans="1:45">
      <c r="A43" s="264"/>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358"/>
      <c r="AQ43" s="337"/>
      <c r="AR43" s="267"/>
      <c r="AS43" s="352"/>
    </row>
    <row r="44" spans="1:44">
      <c r="A44" s="264"/>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337"/>
      <c r="AR44" s="267"/>
    </row>
    <row r="45" spans="1:46">
      <c r="A45" s="266"/>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359"/>
      <c r="AR45" s="266"/>
      <c r="AS45" s="266"/>
      <c r="AT45" s="267"/>
    </row>
    <row r="46" spans="1:46">
      <c r="A46" s="273"/>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67"/>
    </row>
    <row r="47" ht="17.25" customHeight="1" spans="1:44">
      <c r="A47" s="274" t="s">
        <v>430</v>
      </c>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row>
    <row r="48" spans="1:44">
      <c r="A48" s="264"/>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303" t="s">
        <v>259</v>
      </c>
      <c r="AL48" s="303"/>
      <c r="AM48" s="303"/>
      <c r="AN48" s="303"/>
      <c r="AO48" s="303"/>
      <c r="AP48" s="303"/>
      <c r="AQ48" s="360"/>
      <c r="AR48" s="303"/>
    </row>
    <row r="49" customHeight="1" spans="1:44">
      <c r="A49" s="264"/>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304"/>
      <c r="AL49" s="305"/>
      <c r="AM49" s="306" t="s">
        <v>400</v>
      </c>
      <c r="AN49" s="307" t="s">
        <v>431</v>
      </c>
      <c r="AO49" s="361"/>
      <c r="AP49" s="361"/>
      <c r="AQ49" s="361"/>
      <c r="AR49" s="362"/>
    </row>
    <row r="50" spans="1:44">
      <c r="A50" s="264"/>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308"/>
      <c r="AL50" s="309"/>
      <c r="AM50" s="310"/>
      <c r="AN50" s="311" t="s">
        <v>432</v>
      </c>
      <c r="AO50" s="363" t="s">
        <v>433</v>
      </c>
      <c r="AP50" s="364" t="s">
        <v>434</v>
      </c>
      <c r="AQ50" s="365" t="s">
        <v>435</v>
      </c>
      <c r="AR50" s="366" t="s">
        <v>436</v>
      </c>
    </row>
    <row r="51" spans="1:44">
      <c r="A51" s="264"/>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304" t="s">
        <v>437</v>
      </c>
      <c r="AL51" s="305"/>
      <c r="AM51" s="312">
        <v>3038667</v>
      </c>
      <c r="AN51" s="313">
        <v>86458</v>
      </c>
      <c r="AO51" s="367">
        <v>29.1</v>
      </c>
      <c r="AP51" s="368">
        <v>47738</v>
      </c>
      <c r="AQ51" s="369">
        <v>-4.4</v>
      </c>
      <c r="AR51" s="370">
        <v>33.5</v>
      </c>
    </row>
    <row r="52" spans="1:44">
      <c r="A52" s="264"/>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314"/>
      <c r="AL52" s="315" t="s">
        <v>438</v>
      </c>
      <c r="AM52" s="316">
        <v>683741</v>
      </c>
      <c r="AN52" s="317">
        <v>19454</v>
      </c>
      <c r="AO52" s="371">
        <v>5.8</v>
      </c>
      <c r="AP52" s="372">
        <v>24937</v>
      </c>
      <c r="AQ52" s="373">
        <v>-5.5</v>
      </c>
      <c r="AR52" s="374">
        <v>11.3</v>
      </c>
    </row>
    <row r="53" spans="1:44">
      <c r="A53" s="264"/>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304" t="s">
        <v>439</v>
      </c>
      <c r="AL53" s="305"/>
      <c r="AM53" s="312">
        <v>1667213</v>
      </c>
      <c r="AN53" s="313">
        <v>47372</v>
      </c>
      <c r="AO53" s="367">
        <v>-45.2</v>
      </c>
      <c r="AP53" s="368">
        <v>52191</v>
      </c>
      <c r="AQ53" s="369">
        <v>9.3</v>
      </c>
      <c r="AR53" s="370">
        <v>-54.5</v>
      </c>
    </row>
    <row r="54" spans="1:44">
      <c r="A54" s="264"/>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314"/>
      <c r="AL54" s="315" t="s">
        <v>438</v>
      </c>
      <c r="AM54" s="316">
        <v>600346</v>
      </c>
      <c r="AN54" s="317">
        <v>17058</v>
      </c>
      <c r="AO54" s="371">
        <v>-12.3</v>
      </c>
      <c r="AP54" s="372">
        <v>24843</v>
      </c>
      <c r="AQ54" s="373">
        <v>-0.4</v>
      </c>
      <c r="AR54" s="374">
        <v>-11.9</v>
      </c>
    </row>
    <row r="55" spans="1:44">
      <c r="A55" s="264"/>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304" t="s">
        <v>440</v>
      </c>
      <c r="AL55" s="305"/>
      <c r="AM55" s="312">
        <v>1135675</v>
      </c>
      <c r="AN55" s="313">
        <v>32152</v>
      </c>
      <c r="AO55" s="367">
        <v>-32.1</v>
      </c>
      <c r="AP55" s="368">
        <v>47387</v>
      </c>
      <c r="AQ55" s="369">
        <v>-9.2</v>
      </c>
      <c r="AR55" s="370">
        <v>-22.9</v>
      </c>
    </row>
    <row r="56" spans="1:44">
      <c r="A56" s="264"/>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314"/>
      <c r="AL56" s="315" t="s">
        <v>438</v>
      </c>
      <c r="AM56" s="316">
        <v>350968</v>
      </c>
      <c r="AN56" s="317">
        <v>9936</v>
      </c>
      <c r="AO56" s="371">
        <v>-41.8</v>
      </c>
      <c r="AP56" s="372">
        <v>24928</v>
      </c>
      <c r="AQ56" s="373">
        <v>0.3</v>
      </c>
      <c r="AR56" s="374">
        <v>-42.1</v>
      </c>
    </row>
    <row r="57" spans="1:44">
      <c r="A57" s="264"/>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304" t="s">
        <v>441</v>
      </c>
      <c r="AL57" s="305"/>
      <c r="AM57" s="312">
        <v>1049478</v>
      </c>
      <c r="AN57" s="313">
        <v>29604</v>
      </c>
      <c r="AO57" s="367">
        <v>-7.9</v>
      </c>
      <c r="AP57" s="368">
        <v>51264</v>
      </c>
      <c r="AQ57" s="369">
        <v>8.2</v>
      </c>
      <c r="AR57" s="370">
        <v>-16.1</v>
      </c>
    </row>
    <row r="58" spans="1:44">
      <c r="A58" s="264"/>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314"/>
      <c r="AL58" s="315" t="s">
        <v>438</v>
      </c>
      <c r="AM58" s="316">
        <v>287893</v>
      </c>
      <c r="AN58" s="317">
        <v>8121</v>
      </c>
      <c r="AO58" s="371">
        <v>-18.3</v>
      </c>
      <c r="AP58" s="372">
        <v>26040</v>
      </c>
      <c r="AQ58" s="373">
        <v>4.5</v>
      </c>
      <c r="AR58" s="374">
        <v>-22.8</v>
      </c>
    </row>
    <row r="59" spans="1:44">
      <c r="A59" s="264"/>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304" t="s">
        <v>442</v>
      </c>
      <c r="AL59" s="305"/>
      <c r="AM59" s="312">
        <v>1654007</v>
      </c>
      <c r="AN59" s="313">
        <v>46652</v>
      </c>
      <c r="AO59" s="367">
        <v>57.6</v>
      </c>
      <c r="AP59" s="368">
        <v>52068</v>
      </c>
      <c r="AQ59" s="369">
        <v>1.6</v>
      </c>
      <c r="AR59" s="370">
        <v>56</v>
      </c>
    </row>
    <row r="60" spans="1:44">
      <c r="A60" s="264"/>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314"/>
      <c r="AL60" s="315" t="s">
        <v>438</v>
      </c>
      <c r="AM60" s="316">
        <v>392084</v>
      </c>
      <c r="AN60" s="317">
        <v>11059</v>
      </c>
      <c r="AO60" s="371">
        <v>36.2</v>
      </c>
      <c r="AP60" s="372">
        <v>26936</v>
      </c>
      <c r="AQ60" s="373">
        <v>3.4</v>
      </c>
      <c r="AR60" s="374">
        <v>32.8</v>
      </c>
    </row>
    <row r="61" spans="1:44">
      <c r="A61" s="264"/>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304" t="s">
        <v>443</v>
      </c>
      <c r="AL61" s="318"/>
      <c r="AM61" s="319">
        <v>1709008</v>
      </c>
      <c r="AN61" s="320">
        <v>48448</v>
      </c>
      <c r="AO61" s="375">
        <v>0.3</v>
      </c>
      <c r="AP61" s="376">
        <v>50130</v>
      </c>
      <c r="AQ61" s="377">
        <v>1.1</v>
      </c>
      <c r="AR61" s="370">
        <v>-0.8</v>
      </c>
    </row>
    <row r="62" spans="1:44">
      <c r="A62" s="264"/>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314"/>
      <c r="AL62" s="315" t="s">
        <v>438</v>
      </c>
      <c r="AM62" s="316">
        <v>463006</v>
      </c>
      <c r="AN62" s="317">
        <v>13126</v>
      </c>
      <c r="AO62" s="371">
        <v>-6.1</v>
      </c>
      <c r="AP62" s="372">
        <v>25537</v>
      </c>
      <c r="AQ62" s="373">
        <v>0.5</v>
      </c>
      <c r="AR62" s="374">
        <v>-6.6</v>
      </c>
    </row>
    <row r="63" spans="1:44">
      <c r="A63" s="264"/>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row>
    <row r="64" spans="1:44">
      <c r="A64" s="264"/>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row>
    <row r="65" spans="1:44">
      <c r="A65" s="264"/>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row>
    <row r="66" spans="1:45">
      <c r="A66" s="378"/>
      <c r="B66" s="273"/>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379"/>
    </row>
    <row r="67" hidden="1" customHeight="1" spans="37:46">
      <c r="AK67" s="267"/>
      <c r="AL67" s="267"/>
      <c r="AM67" s="267"/>
      <c r="AN67" s="267"/>
      <c r="AO67" s="267"/>
      <c r="AP67" s="267"/>
      <c r="AQ67" s="267"/>
      <c r="AR67" s="267"/>
      <c r="AS67" s="267"/>
      <c r="AT67" s="267"/>
    </row>
    <row r="68" hidden="1" customHeight="1" spans="37:44">
      <c r="AK68" s="267"/>
      <c r="AL68" s="267"/>
      <c r="AM68" s="267"/>
      <c r="AN68" s="267"/>
      <c r="AO68" s="267"/>
      <c r="AP68" s="267"/>
      <c r="AQ68" s="267"/>
      <c r="AR68" s="267"/>
    </row>
    <row r="69" hidden="1" customHeight="1" spans="37:44">
      <c r="AK69" s="267"/>
      <c r="AL69" s="267"/>
      <c r="AM69" s="267"/>
      <c r="AN69" s="267"/>
      <c r="AO69" s="267"/>
      <c r="AP69" s="267"/>
      <c r="AQ69" s="267"/>
      <c r="AR69" s="267"/>
    </row>
    <row r="70" hidden="1" spans="37:44">
      <c r="AK70" s="267"/>
      <c r="AL70" s="267"/>
      <c r="AM70" s="267"/>
      <c r="AN70" s="267"/>
      <c r="AO70" s="267"/>
      <c r="AP70" s="267"/>
      <c r="AQ70" s="267"/>
      <c r="AR70" s="267"/>
    </row>
    <row r="71" hidden="1" spans="37:44">
      <c r="AK71" s="267"/>
      <c r="AL71" s="267"/>
      <c r="AM71" s="267"/>
      <c r="AN71" s="267"/>
      <c r="AO71" s="267"/>
      <c r="AP71" s="267"/>
      <c r="AQ71" s="267"/>
      <c r="AR71" s="267"/>
    </row>
    <row r="72" hidden="1" spans="37:44">
      <c r="AK72" s="267"/>
      <c r="AL72" s="267"/>
      <c r="AM72" s="267"/>
      <c r="AN72" s="267"/>
      <c r="AO72" s="267"/>
      <c r="AP72" s="267"/>
      <c r="AQ72" s="267"/>
      <c r="AR72" s="267"/>
    </row>
    <row r="73" hidden="1" spans="37:44">
      <c r="AK73" s="267"/>
      <c r="AL73" s="267"/>
      <c r="AM73" s="267"/>
      <c r="AN73" s="267"/>
      <c r="AO73" s="267"/>
      <c r="AP73" s="267"/>
      <c r="AQ73" s="267"/>
      <c r="AR73" s="267"/>
    </row>
  </sheetData>
  <sheetProtection algorithmName="SHA-512" hashValue="MICydq7yyqC/ToOY3Qy1YXAWOkWgP2y3u2gcI06zRq7f+hs0+1/ewiHVTZNLxtN2h82h7rIZ3hewXX+oKvwjfg==" saltValue="TMgkiqWIco6N5DVXS9vxNw=="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M49:AM50"/>
    <mergeCell ref="AO7:AO8"/>
    <mergeCell ref="AO30:AO31"/>
  </mergeCells>
  <printOptions horizontalCentered="1"/>
  <pageMargins left="0.393055555555556" right="0.196527777777778" top="0.393055555555556" bottom="0.314583333333333" header="0.511805555555556" footer="0"/>
  <pageSetup paperSize="9" scale="61"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DU121"/>
  <sheetViews>
    <sheetView showGridLines="0" topLeftCell="BC82" workbookViewId="0">
      <selection activeCell="CO79" sqref="CO79"/>
    </sheetView>
  </sheetViews>
  <sheetFormatPr defaultColWidth="0" defaultRowHeight="13.5" customHeight="1" zeroHeight="1"/>
  <cols>
    <col min="1" max="125" width="2.5" style="259" customWidth="1"/>
    <col min="126" max="16384" width="9" style="260" hidden="1"/>
  </cols>
  <sheetData>
    <row r="1" customHeight="1" spans="2:12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2:111">
      <c r="B2" s="260"/>
      <c r="DG2" s="260"/>
    </row>
    <row r="3" spans="3:12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H3" s="260"/>
      <c r="DI3" s="260"/>
      <c r="DJ3" s="260"/>
      <c r="DK3" s="260"/>
      <c r="DL3" s="260"/>
      <c r="DM3" s="260"/>
      <c r="DN3" s="260"/>
      <c r="DO3" s="260"/>
      <c r="DP3" s="260"/>
      <c r="DQ3" s="260"/>
      <c r="DR3" s="260"/>
      <c r="DS3" s="260"/>
      <c r="DT3" s="260"/>
      <c r="DU3" s="260"/>
    </row>
    <row r="4"/>
    <row r="5"/>
    <row r="6"/>
    <row r="7"/>
    <row r="8"/>
    <row r="9" spans="125:125">
      <c r="DU9" s="260"/>
    </row>
    <row r="10"/>
    <row r="11"/>
    <row r="12"/>
    <row r="13"/>
    <row r="14"/>
    <row r="15"/>
    <row r="16"/>
    <row r="17" spans="125:125">
      <c r="DU17" s="260"/>
    </row>
    <row r="18"/>
    <row r="19"/>
    <row r="20" spans="125:125">
      <c r="DU20" s="260"/>
    </row>
    <row r="21" spans="125:125">
      <c r="DU21" s="260"/>
    </row>
    <row r="22"/>
    <row r="23"/>
    <row r="24"/>
    <row r="25"/>
    <row r="26"/>
    <row r="27"/>
    <row r="28" spans="125:125">
      <c r="DU28" s="260"/>
    </row>
    <row r="29"/>
    <row r="30"/>
    <row r="31"/>
    <row r="32"/>
    <row r="33" spans="2:9">
      <c r="B33" s="260"/>
      <c r="G33" s="260"/>
      <c r="I33" s="260"/>
    </row>
    <row r="34" spans="3:112">
      <c r="C34" s="260"/>
      <c r="P34" s="260"/>
      <c r="DE34" s="260"/>
      <c r="DH34" s="260"/>
    </row>
    <row r="35" spans="4:125">
      <c r="D35" s="260"/>
      <c r="E35" s="260"/>
      <c r="DG35" s="260"/>
      <c r="DJ35" s="260"/>
      <c r="DP35" s="260"/>
      <c r="DQ35" s="260"/>
      <c r="DR35" s="260"/>
      <c r="DS35" s="260"/>
      <c r="DT35" s="260"/>
      <c r="DU35" s="260"/>
    </row>
    <row r="36" spans="6:125">
      <c r="F36" s="260"/>
      <c r="H36" s="260"/>
      <c r="J36" s="260"/>
      <c r="K36" s="260"/>
      <c r="L36" s="260"/>
      <c r="M36" s="260"/>
      <c r="N36" s="260"/>
      <c r="O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F36" s="260"/>
      <c r="DI36" s="260"/>
      <c r="DK36" s="260"/>
      <c r="DL36" s="260"/>
      <c r="DM36" s="260"/>
      <c r="DN36" s="260"/>
      <c r="DO36" s="260"/>
      <c r="DP36" s="260"/>
      <c r="DQ36" s="260"/>
      <c r="DR36" s="260"/>
      <c r="DS36" s="260"/>
      <c r="DT36" s="260"/>
      <c r="DU36" s="260"/>
    </row>
    <row r="37" spans="125:125">
      <c r="DU37" s="260"/>
    </row>
    <row r="38" spans="124:125">
      <c r="DT38" s="260"/>
      <c r="DU38" s="260"/>
    </row>
    <row r="39"/>
    <row r="40" spans="112:112">
      <c r="DH40" s="260"/>
    </row>
    <row r="41" spans="109:109">
      <c r="DE41" s="260"/>
    </row>
    <row r="42" spans="111:114">
      <c r="DG42" s="260"/>
      <c r="DJ42" s="260"/>
    </row>
    <row r="43" spans="17:125">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F43" s="260"/>
      <c r="DI43" s="260"/>
      <c r="DK43" s="260"/>
      <c r="DL43" s="260"/>
      <c r="DM43" s="260"/>
      <c r="DN43" s="260"/>
      <c r="DO43" s="260"/>
      <c r="DP43" s="260"/>
      <c r="DQ43" s="260"/>
      <c r="DR43" s="260"/>
      <c r="DS43" s="260"/>
      <c r="DT43" s="260"/>
      <c r="DU43" s="260"/>
    </row>
    <row r="44" spans="125:125">
      <c r="DU44" s="260"/>
    </row>
    <row r="45"/>
    <row r="46"/>
    <row r="47"/>
    <row r="48" spans="124:125">
      <c r="DT48" s="260"/>
      <c r="DU48" s="260"/>
    </row>
    <row r="49" spans="125:125">
      <c r="DU49" s="260"/>
    </row>
    <row r="50" spans="125:125">
      <c r="DU50" s="260"/>
    </row>
    <row r="51" spans="120:125">
      <c r="DP51" s="260"/>
      <c r="DQ51" s="260"/>
      <c r="DR51" s="260"/>
      <c r="DS51" s="260"/>
      <c r="DT51" s="260"/>
      <c r="DU51" s="260"/>
    </row>
    <row r="52"/>
    <row r="53"/>
    <row r="54" spans="125:125">
      <c r="DU54" s="260"/>
    </row>
    <row r="55"/>
    <row r="56"/>
    <row r="57"/>
    <row r="58" spans="125:125">
      <c r="DU58" s="260"/>
    </row>
    <row r="59"/>
    <row r="60"/>
    <row r="61"/>
    <row r="62"/>
    <row r="63" spans="125:125">
      <c r="DU63" s="260"/>
    </row>
    <row r="64" spans="124:125">
      <c r="DT64" s="260"/>
      <c r="DU64" s="260"/>
    </row>
    <row r="65"/>
    <row r="66"/>
    <row r="67"/>
    <row r="68"/>
    <row r="69" spans="123:125">
      <c r="DS69" s="260"/>
      <c r="DT69" s="260"/>
      <c r="DU69" s="260"/>
    </row>
    <row r="70"/>
    <row r="71"/>
    <row r="72"/>
    <row r="73"/>
    <row r="74"/>
    <row r="75"/>
    <row r="76"/>
    <row r="77"/>
    <row r="78"/>
    <row r="79"/>
    <row r="80"/>
    <row r="81"/>
    <row r="82" spans="116:116">
      <c r="DL82" s="260"/>
    </row>
    <row r="83" spans="117:125">
      <c r="DM83" s="260"/>
      <c r="DN83" s="260"/>
      <c r="DO83" s="260"/>
      <c r="DP83" s="260"/>
      <c r="DQ83" s="260"/>
      <c r="DR83" s="260"/>
      <c r="DS83" s="260"/>
      <c r="DT83" s="260"/>
      <c r="DU83" s="260"/>
    </row>
    <row r="84"/>
    <row r="85"/>
    <row r="86"/>
    <row r="87"/>
    <row r="88" spans="125:125">
      <c r="DU88" s="260"/>
    </row>
    <row r="89"/>
    <row r="90"/>
    <row r="91"/>
    <row r="92" customHeight="1"/>
    <row r="93" customHeight="1"/>
    <row r="94" customHeight="1" spans="123:125">
      <c r="DS94" s="260"/>
      <c r="DT94" s="260"/>
      <c r="DU94" s="260"/>
    </row>
    <row r="95" customHeight="1" spans="125:125">
      <c r="DU95" s="260"/>
    </row>
    <row r="96" customHeight="1"/>
    <row r="97" customHeight="1"/>
    <row r="98" customHeight="1"/>
    <row r="99" customHeight="1"/>
    <row r="100" customHeight="1"/>
    <row r="101" customHeight="1" spans="125:125">
      <c r="DU101" s="260"/>
    </row>
    <row r="102" customHeight="1"/>
    <row r="103" customHeight="1"/>
    <row r="104" customHeight="1" spans="124:125">
      <c r="DT104" s="260"/>
      <c r="DU104" s="260"/>
    </row>
    <row r="105" customHeight="1"/>
    <row r="106" customHeight="1"/>
    <row r="107" customHeight="1"/>
    <row r="108" customHeight="1"/>
    <row r="109" customHeight="1"/>
    <row r="110" customHeight="1"/>
    <row r="111" customHeight="1"/>
    <row r="112" customHeight="1"/>
    <row r="113" customHeight="1"/>
    <row r="114" customHeight="1"/>
    <row r="115" customHeight="1"/>
    <row r="116" customHeight="1" spans="125:125">
      <c r="DU116" s="260" t="s">
        <v>397</v>
      </c>
    </row>
    <row r="121" hidden="1" customHeight="1" spans="125:125">
      <c r="DU121" s="260"/>
    </row>
  </sheetData>
  <sheetProtection algorithmName="SHA-512" hashValue="IatYG0geyvf8HghhJPIwq49KVGuSTWwQgWBLqIKHXPX6WiYXHH/+e9Co32Qm31CEkKAeTm5PXWU4myqofspOGA==" saltValue="GDCoZu8plt010bVsU8NqjQ==" spinCount="100000" sheet="1" objects="1" scenarios="1"/>
  <printOptions horizontalCentered="1" verticalCentered="1"/>
  <pageMargins left="0" right="0" top="0.196527777777778" bottom="0" header="0.393055555555556"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U116"/>
  <sheetViews>
    <sheetView showGridLines="0" zoomScale="75" zoomScaleNormal="75" topLeftCell="AD1" workbookViewId="0">
      <selection activeCell="AE44" sqref="AE44"/>
    </sheetView>
  </sheetViews>
  <sheetFormatPr defaultColWidth="0" defaultRowHeight="13.5" customHeight="1" zeroHeight="1"/>
  <cols>
    <col min="1" max="125" width="2.5" style="259" customWidth="1"/>
    <col min="126" max="142" width="0" style="260" hidden="1" customWidth="1"/>
    <col min="143" max="16384" width="9" style="260" hidden="1"/>
  </cols>
  <sheetData>
    <row r="1" customHeight="1" spans="1:12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2:20">
      <c r="B2" s="260"/>
      <c r="T2" s="260"/>
    </row>
    <row r="3" spans="3:12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row r="5"/>
    <row r="6"/>
    <row r="7"/>
    <row r="8"/>
    <row r="9"/>
    <row r="10"/>
    <row r="11"/>
    <row r="12"/>
    <row r="13"/>
    <row r="14"/>
    <row r="15"/>
    <row r="16"/>
    <row r="17"/>
    <row r="18"/>
    <row r="19"/>
    <row r="20"/>
    <row r="21"/>
    <row r="22"/>
    <row r="23"/>
    <row r="24"/>
    <row r="25"/>
    <row r="26"/>
    <row r="27"/>
    <row r="28"/>
    <row r="29"/>
    <row r="30"/>
    <row r="31"/>
    <row r="32"/>
    <row r="33" spans="2:9">
      <c r="B33" s="260"/>
      <c r="G33" s="260"/>
      <c r="I33" s="260"/>
    </row>
    <row r="34" spans="3:21">
      <c r="C34" s="260"/>
      <c r="P34" s="260"/>
      <c r="R34" s="260"/>
      <c r="U34" s="260"/>
    </row>
    <row r="35" spans="4:125">
      <c r="D35" s="260"/>
      <c r="E35" s="260"/>
      <c r="T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row>
    <row r="36" spans="6:22">
      <c r="F36" s="260"/>
      <c r="H36" s="260"/>
      <c r="J36" s="260"/>
      <c r="K36" s="260"/>
      <c r="L36" s="260"/>
      <c r="M36" s="260"/>
      <c r="N36" s="260"/>
      <c r="O36" s="260"/>
      <c r="Q36" s="260"/>
      <c r="S36" s="260"/>
      <c r="V36" s="260"/>
    </row>
    <row r="37"/>
    <row r="38"/>
    <row r="39"/>
    <row r="40" spans="21:21">
      <c r="U40" s="260"/>
    </row>
    <row r="41" spans="18:18">
      <c r="R41" s="260"/>
    </row>
    <row r="42" spans="20:125">
      <c r="T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row>
    <row r="43" spans="17:22">
      <c r="Q43" s="260"/>
      <c r="S43" s="260"/>
      <c r="V43" s="260"/>
    </row>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customHeight="1"/>
    <row r="93" customHeight="1"/>
    <row r="94" customHeight="1"/>
    <row r="95" customHeight="1"/>
    <row r="96" customHeight="1"/>
    <row r="97" customHeight="1"/>
    <row r="98" customHeight="1"/>
    <row r="99" customHeight="1"/>
    <row r="100" customHeight="1"/>
    <row r="101" customHeight="1"/>
    <row r="102" customHeight="1"/>
    <row r="103" customHeight="1"/>
    <row r="104" customHeight="1"/>
    <row r="105" customHeight="1"/>
    <row r="106" customHeight="1"/>
    <row r="107" customHeight="1"/>
    <row r="108" customHeight="1"/>
    <row r="109" customHeight="1"/>
    <row r="110" customHeight="1"/>
    <row r="111" customHeight="1"/>
    <row r="112" customHeight="1"/>
    <row r="113" customHeight="1"/>
    <row r="114" customHeight="1"/>
    <row r="115" customHeight="1"/>
    <row r="116" customHeight="1" spans="125:125">
      <c r="DU116" s="259" t="s">
        <v>397</v>
      </c>
    </row>
  </sheetData>
  <sheetProtection algorithmName="SHA-512" hashValue="PXI06v4VKExqzdnAkFJ5wDf2yIlRrF+XhK4yJlBRfYhqse9hcgbGRgKpPQ0VZBdY7jv3jIhiJTTTFpTrMLtfuw==" saltValue="dXL7baZhSlcna6MKPRoK9Q==" spinCount="100000" sheet="1" objects="1" scenarios="1"/>
  <printOptions horizontalCentered="1" verticalCentered="1"/>
  <pageMargins left="0" right="0" top="0.196527777777778" bottom="0" header="0.393055555555556"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J50"/>
  <sheetViews>
    <sheetView showGridLines="0" zoomScale="70" zoomScaleNormal="70" topLeftCell="C1" workbookViewId="0">
      <selection activeCell="D3" sqref="D3"/>
    </sheetView>
  </sheetViews>
  <sheetFormatPr defaultColWidth="0" defaultRowHeight="13.5" customHeight="1" zeroHeight="1"/>
  <cols>
    <col min="1" max="1" width="8.25" style="43" customWidth="1"/>
    <col min="2" max="16" width="14.625" style="43" customWidth="1"/>
    <col min="17" max="16384" width="0" style="43"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29.25" customHeight="1" spans="2:10">
      <c r="B45" s="44"/>
      <c r="C45" s="44"/>
      <c r="D45" s="44"/>
      <c r="E45" s="44"/>
      <c r="F45" s="44"/>
      <c r="G45" s="44"/>
      <c r="H45" s="44"/>
      <c r="I45" s="44"/>
      <c r="J45" s="254" t="s">
        <v>444</v>
      </c>
    </row>
    <row r="46" ht="29.25" customHeight="1" spans="2:10">
      <c r="B46" s="234" t="s">
        <v>7</v>
      </c>
      <c r="C46" s="235"/>
      <c r="D46" s="235"/>
      <c r="E46" s="236" t="s">
        <v>445</v>
      </c>
      <c r="F46" s="237" t="s">
        <v>446</v>
      </c>
      <c r="G46" s="238" t="s">
        <v>447</v>
      </c>
      <c r="H46" s="238" t="s">
        <v>448</v>
      </c>
      <c r="I46" s="238" t="s">
        <v>449</v>
      </c>
      <c r="J46" s="255" t="s">
        <v>450</v>
      </c>
    </row>
    <row r="47" ht="57.75" customHeight="1" spans="2:10">
      <c r="B47" s="239"/>
      <c r="C47" s="240" t="s">
        <v>451</v>
      </c>
      <c r="D47" s="240"/>
      <c r="E47" s="241"/>
      <c r="F47" s="242">
        <v>12.36</v>
      </c>
      <c r="G47" s="243">
        <v>12.56</v>
      </c>
      <c r="H47" s="243">
        <v>12.81</v>
      </c>
      <c r="I47" s="243">
        <v>9.98</v>
      </c>
      <c r="J47" s="256">
        <v>9.32</v>
      </c>
    </row>
    <row r="48" ht="57.75" customHeight="1" spans="2:10">
      <c r="B48" s="244"/>
      <c r="C48" s="245" t="s">
        <v>452</v>
      </c>
      <c r="D48" s="245"/>
      <c r="E48" s="246"/>
      <c r="F48" s="247">
        <v>5.02</v>
      </c>
      <c r="G48" s="248">
        <v>4.38</v>
      </c>
      <c r="H48" s="248">
        <v>5.17</v>
      </c>
      <c r="I48" s="248">
        <v>5.87</v>
      </c>
      <c r="J48" s="257">
        <v>6.18</v>
      </c>
    </row>
    <row r="49" ht="57.75" customHeight="1" spans="2:10">
      <c r="B49" s="249"/>
      <c r="C49" s="250" t="s">
        <v>58</v>
      </c>
      <c r="D49" s="250"/>
      <c r="E49" s="251"/>
      <c r="F49" s="252" t="s">
        <v>453</v>
      </c>
      <c r="G49" s="253" t="s">
        <v>454</v>
      </c>
      <c r="H49" s="253">
        <v>1.28</v>
      </c>
      <c r="I49" s="253" t="s">
        <v>455</v>
      </c>
      <c r="J49" s="258">
        <v>0.5</v>
      </c>
    </row>
    <row r="50" customHeight="1"/>
  </sheetData>
  <sheetProtection algorithmName="SHA-512" hashValue="LTH+gHxNyhqao41VXOScCrRebF2AnW7FMV8T6f6iGSw0lOi0FuKgfKq0EJXX/jX1b+gxMfv87VTYaRpvBnAT4w==" saltValue="y+iXOaUvYDEz4T9i0y4hdQ==" spinCount="100000" sheet="1" objects="1" scenarios="1"/>
  <mergeCells count="3">
    <mergeCell ref="C47:E47"/>
    <mergeCell ref="C48:E48"/>
    <mergeCell ref="C49:E49"/>
  </mergeCells>
  <printOptions horizontalCentered="1"/>
  <pageMargins left="0" right="0" top="0.196527777777778" bottom="0" header="0" footer="0"/>
  <pageSetup paperSize="9" scale="64" orientation="landscape"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Manager>財務調査課</Manager>
  <Company>総務省</Company>
  <Application>Microsoft Excel</Application>
  <HeadingPairs>
    <vt:vector size="2" baseType="variant">
      <vt:variant>
        <vt:lpstr>工作表</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富原 秀朝</cp:lastModifiedBy>
  <dcterms:created xsi:type="dcterms:W3CDTF">2022-02-02T07:49:00Z</dcterms:created>
  <cp:lastPrinted>2022-03-07T23:32:00Z</cp:lastPrinted>
  <dcterms:modified xsi:type="dcterms:W3CDTF">2022-03-16T01:34:48Z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